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nhiimpl1-my.sharepoint.com/personal/vinayjindal_nhit_co_in/Documents/Documents/RFPs FY 25-26/RFP RKJL Bridge R &amp; R - NEPPL/"/>
    </mc:Choice>
  </mc:AlternateContent>
  <xr:revisionPtr revIDLastSave="15" documentId="13_ncr:1_{39E1E49B-3B97-4B60-97E9-0E2A730DB41F}" xr6:coauthVersionLast="47" xr6:coauthVersionMax="47" xr10:uidLastSave="{ACCBC31E-9D76-4B6A-9E49-97EFAFDB86EC}"/>
  <bookViews>
    <workbookView xWindow="-110" yWindow="-110" windowWidth="19420" windowHeight="10300" tabRatio="686" xr2:uid="{00000000-000D-0000-FFFF-FFFF00000000}"/>
  </bookViews>
  <sheets>
    <sheet name="Summary " sheetId="1" r:id="rId1"/>
    <sheet name="BOQ" sheetId="2" r:id="rId2"/>
    <sheet name="Sheet1" sheetId="63" r:id="rId3"/>
    <sheet name="1427+000 LHS MNB " sheetId="3" r:id="rId4"/>
    <sheet name="1427+000 RHS MNB" sheetId="4" r:id="rId5"/>
    <sheet name="1425+045 LHS PUP" sheetId="5" r:id="rId6"/>
    <sheet name="1425+045 RHS PUP" sheetId="6" r:id="rId7"/>
    <sheet name="1024+415 BHS " sheetId="7" r:id="rId8"/>
    <sheet name="1422+600 MNB LHS" sheetId="9" r:id="rId9"/>
    <sheet name="1422+600 MNB RHS" sheetId="8" r:id="rId10"/>
    <sheet name="1415+180 MJB RHS " sheetId="10" r:id="rId11"/>
    <sheet name="1415+180 MJB LHS " sheetId="11" r:id="rId12"/>
    <sheet name="1412+725 LHS" sheetId="12" r:id="rId13"/>
    <sheet name="1412+725 RHS " sheetId="13" r:id="rId14"/>
    <sheet name="1408+469 LHS " sheetId="14" r:id="rId15"/>
    <sheet name="1408+469 RHS " sheetId="15" r:id="rId16"/>
    <sheet name="1388+563 LHS " sheetId="16" r:id="rId17"/>
    <sheet name="1388+563  RHS " sheetId="17" r:id="rId18"/>
    <sheet name="1388+032 MNB LHS " sheetId="18" r:id="rId19"/>
    <sheet name="1388+032 MNB RHS" sheetId="19" r:id="rId20"/>
    <sheet name="1386+720 LHS " sheetId="20" r:id="rId21"/>
    <sheet name="1386+720 RHS" sheetId="21" r:id="rId22"/>
    <sheet name="1385+470 MNB LHS " sheetId="22" r:id="rId23"/>
    <sheet name="1385+470 MNB RHS" sheetId="23" r:id="rId24"/>
    <sheet name="1384+492 MNB LHS " sheetId="24" r:id="rId25"/>
    <sheet name="1384+492 MNB RHS" sheetId="25" r:id="rId26"/>
    <sheet name="1384+249 MNB LHS" sheetId="26" r:id="rId27"/>
    <sheet name="1384+249 MNB RHS " sheetId="27" r:id="rId28"/>
    <sheet name="1381+552 MNB LHS " sheetId="28" r:id="rId29"/>
    <sheet name="1381+552 MNB RHS " sheetId="29" r:id="rId30"/>
    <sheet name="1380+637 MNB LHS " sheetId="30" r:id="rId31"/>
    <sheet name="1380+637 MNB RHS " sheetId="31" r:id="rId32"/>
    <sheet name="1379+595 PUP LHS " sheetId="32" r:id="rId33"/>
    <sheet name="1379+595 PUP RHS" sheetId="33" r:id="rId34"/>
    <sheet name="1376+016 LHS " sheetId="34" r:id="rId35"/>
    <sheet name="1376+016 RHS " sheetId="35" r:id="rId36"/>
    <sheet name="1375+045 LHS " sheetId="36" r:id="rId37"/>
    <sheet name="1375+045 RHS " sheetId="37" r:id="rId38"/>
    <sheet name="1374+900 LHS " sheetId="38" r:id="rId39"/>
    <sheet name="1374+900 RHS " sheetId="39" r:id="rId40"/>
    <sheet name="1373+880 LHS" sheetId="40" r:id="rId41"/>
    <sheet name="1373+880 RHS " sheetId="41" r:id="rId42"/>
    <sheet name="1370+310 LHS " sheetId="42" r:id="rId43"/>
    <sheet name="1370+310 RHS" sheetId="43" r:id="rId44"/>
    <sheet name="1368+545 LHS" sheetId="44" r:id="rId45"/>
    <sheet name="1368+545 RHS " sheetId="45" r:id="rId46"/>
    <sheet name="1365+770 LHS " sheetId="46" r:id="rId47"/>
    <sheet name="1365+770 RHS " sheetId="47" r:id="rId48"/>
    <sheet name="1363+942 LHS " sheetId="48" r:id="rId49"/>
    <sheet name="1363+942 RHS " sheetId="49" r:id="rId50"/>
    <sheet name="1363+025 LHS " sheetId="50" r:id="rId51"/>
    <sheet name="1363+025 RHS" sheetId="51" r:id="rId52"/>
    <sheet name="1362+075 LHS" sheetId="52" r:id="rId53"/>
    <sheet name="1362+075 RHS " sheetId="53" r:id="rId54"/>
    <sheet name="1361+629 LHS " sheetId="54" r:id="rId55"/>
    <sheet name="1361+629 RHS " sheetId="55" r:id="rId56"/>
    <sheet name="1360+365 LHS " sheetId="56" r:id="rId57"/>
    <sheet name="1360+365 RHS" sheetId="57" r:id="rId58"/>
    <sheet name="1358+406 LHS " sheetId="58" r:id="rId59"/>
    <sheet name="1358+406 RHS" sheetId="59" r:id="rId60"/>
    <sheet name="890+430 RHS Old " sheetId="60" r:id="rId61"/>
    <sheet name="890+430 LHS " sheetId="61" r:id="rId62"/>
    <sheet name="886+663 LHS " sheetId="62" r:id="rId63"/>
  </sheets>
  <definedNames>
    <definedName name="_xlnm._FilterDatabase" localSheetId="22" hidden="1">'1385+470 MNB LHS '!$B$35:$K$86</definedName>
    <definedName name="_xlnm._FilterDatabase" localSheetId="1" hidden="1">BOQ!$B$2:$BJ$56</definedName>
    <definedName name="_xlnm._FilterDatabase" localSheetId="0" hidden="1">'Summary '!$B$2:$I$59</definedName>
    <definedName name="_xlnm.Print_Area" localSheetId="7">'1024+415 BHS '!$A$1:$L$117</definedName>
    <definedName name="_xlnm.Print_Area" localSheetId="58">'1358+406 LHS '!$A$1:$K$117</definedName>
    <definedName name="_xlnm.Print_Area" localSheetId="59">'1358+406 RHS'!$A$1:$K$117</definedName>
    <definedName name="_xlnm.Print_Area" localSheetId="56">'1360+365 LHS '!$A$1:$K$117</definedName>
    <definedName name="_xlnm.Print_Area" localSheetId="57">'1360+365 RHS'!$A$1:$K$117</definedName>
    <definedName name="_xlnm.Print_Area" localSheetId="54">'1361+629 LHS '!$A$1:$K$116</definedName>
    <definedName name="_xlnm.Print_Area" localSheetId="55">'1361+629 RHS '!$A$1:$K$117</definedName>
    <definedName name="_xlnm.Print_Area" localSheetId="52">'1362+075 LHS'!$A$1:$K$116</definedName>
    <definedName name="_xlnm.Print_Area" localSheetId="53">'1362+075 RHS '!$A$1:$K$116</definedName>
    <definedName name="_xlnm.Print_Area" localSheetId="50">'1363+025 LHS '!$A$1:$K$116</definedName>
    <definedName name="_xlnm.Print_Area" localSheetId="51">'1363+025 RHS'!$A$1:$K$116</definedName>
    <definedName name="_xlnm.Print_Area" localSheetId="48">'1363+942 LHS '!$A$1:$K$116</definedName>
    <definedName name="_xlnm.Print_Area" localSheetId="49">'1363+942 RHS '!$A$1:$K$116</definedName>
    <definedName name="_xlnm.Print_Area" localSheetId="46">'1365+770 LHS '!$A$1:$K$116</definedName>
    <definedName name="_xlnm.Print_Area" localSheetId="47">'1365+770 RHS '!$A$1:$K$116</definedName>
    <definedName name="_xlnm.Print_Area" localSheetId="44">'1368+545 LHS'!$A$1:$K$116</definedName>
    <definedName name="_xlnm.Print_Area" localSheetId="45">'1368+545 RHS '!$A$1:$K$116</definedName>
    <definedName name="_xlnm.Print_Area" localSheetId="42">'1370+310 LHS '!$A$1:$K$116</definedName>
    <definedName name="_xlnm.Print_Area" localSheetId="43">'1370+310 RHS'!$A$1:$K$116</definedName>
    <definedName name="_xlnm.Print_Area" localSheetId="40">'1373+880 LHS'!$A$1:$K$117</definedName>
    <definedName name="_xlnm.Print_Area" localSheetId="41">'1373+880 RHS '!$A$1:$K$116</definedName>
    <definedName name="_xlnm.Print_Area" localSheetId="38">'1374+900 LHS '!$A$1:$K$119</definedName>
    <definedName name="_xlnm.Print_Area" localSheetId="39">'1374+900 RHS '!$A$1:$K$117</definedName>
    <definedName name="_xlnm.Print_Area" localSheetId="36">'1375+045 LHS '!$A$1:$K$116</definedName>
    <definedName name="_xlnm.Print_Area" localSheetId="37">'1375+045 RHS '!$A$1:$K$116</definedName>
    <definedName name="_xlnm.Print_Area" localSheetId="34">'1376+016 LHS '!$A$1:$K$115</definedName>
    <definedName name="_xlnm.Print_Area" localSheetId="35">'1376+016 RHS '!$A$1:$K$115</definedName>
    <definedName name="_xlnm.Print_Area" localSheetId="32">'1379+595 PUP LHS '!$A$1:$K$115</definedName>
    <definedName name="_xlnm.Print_Area" localSheetId="33">'1379+595 PUP RHS'!$A$1:$K$115</definedName>
    <definedName name="_xlnm.Print_Area" localSheetId="30">'1380+637 MNB LHS '!$A$1:$K$115</definedName>
    <definedName name="_xlnm.Print_Area" localSheetId="31">'1380+637 MNB RHS '!$A$1:$K$115</definedName>
    <definedName name="_xlnm.Print_Area" localSheetId="28">'1381+552 MNB LHS '!$A$1:$K$115</definedName>
    <definedName name="_xlnm.Print_Area" localSheetId="29">'1381+552 MNB RHS '!$A$1:$K$115</definedName>
    <definedName name="_xlnm.Print_Area" localSheetId="26">'1384+249 MNB LHS'!$A$1:$K$115</definedName>
    <definedName name="_xlnm.Print_Area" localSheetId="27">'1384+249 MNB RHS '!$A$1:$K$115</definedName>
    <definedName name="_xlnm.Print_Area" localSheetId="24">'1384+492 MNB LHS '!$A$1:$K$115</definedName>
    <definedName name="_xlnm.Print_Area" localSheetId="25">'1384+492 MNB RHS'!$A$1:$K$115</definedName>
    <definedName name="_xlnm.Print_Area" localSheetId="22">'1385+470 MNB LHS '!$A$1:$K$116</definedName>
    <definedName name="_xlnm.Print_Area" localSheetId="23">'1385+470 MNB RHS'!$A$1:$K$115</definedName>
    <definedName name="_xlnm.Print_Area" localSheetId="20">'1386+720 LHS '!$A$1:$K$118</definedName>
    <definedName name="_xlnm.Print_Area" localSheetId="21">'1386+720 RHS'!$A$1:$L$118</definedName>
    <definedName name="_xlnm.Print_Area" localSheetId="18">'1388+032 MNB LHS '!$A$1:$K$118</definedName>
    <definedName name="_xlnm.Print_Area" localSheetId="19">'1388+032 MNB RHS'!$A$1:$K$118</definedName>
    <definedName name="_xlnm.Print_Area" localSheetId="17">'1388+563  RHS '!$A$1:$K$118</definedName>
    <definedName name="_xlnm.Print_Area" localSheetId="16">'1388+563 LHS '!$A$1:$K$118</definedName>
    <definedName name="_xlnm.Print_Area" localSheetId="14">'1408+469 LHS '!$A$1:$K$115</definedName>
    <definedName name="_xlnm.Print_Area" localSheetId="15">'1408+469 RHS '!$A$1:$K$115</definedName>
    <definedName name="_xlnm.Print_Area" localSheetId="12">'1412+725 LHS'!$A$1:$L$115</definedName>
    <definedName name="_xlnm.Print_Area" localSheetId="13">'1412+725 RHS '!$A$1:$L$115</definedName>
    <definedName name="_xlnm.Print_Area" localSheetId="11">'1415+180 MJB LHS '!$A$1:$L$119</definedName>
    <definedName name="_xlnm.Print_Area" localSheetId="10">'1415+180 MJB RHS '!$A$1:$L$120</definedName>
    <definedName name="_xlnm.Print_Area" localSheetId="8">'1422+600 MNB LHS'!$A$1:$L$116</definedName>
    <definedName name="_xlnm.Print_Area" localSheetId="9">'1422+600 MNB RHS'!$A$1:$L$117</definedName>
    <definedName name="_xlnm.Print_Area" localSheetId="5">'1425+045 LHS PUP'!$A$1:$L$114</definedName>
    <definedName name="_xlnm.Print_Area" localSheetId="6">'1425+045 RHS PUP'!$A$1:$L$114</definedName>
    <definedName name="_xlnm.Print_Area" localSheetId="3">'1427+000 LHS MNB '!$A$1:$K$116</definedName>
    <definedName name="_xlnm.Print_Area" localSheetId="4">'1427+000 RHS MNB'!$A$1:$L$115</definedName>
    <definedName name="_xlnm.Print_Area" localSheetId="62">'886+663 LHS '!$A$1:$K$117</definedName>
    <definedName name="_xlnm.Print_Area" localSheetId="61">'890+430 LHS '!$A$1:$K$117</definedName>
    <definedName name="_xlnm.Print_Area" localSheetId="60">'890+430 RHS Old '!$A$1:$K$117</definedName>
    <definedName name="_xlnm.Print_Area" localSheetId="0">'Summary '!$A$1:$I$65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51" i="2" l="1"/>
  <c r="BK42" i="2"/>
  <c r="BK37" i="2"/>
  <c r="BK35" i="2"/>
  <c r="BK34" i="2"/>
  <c r="BK33" i="2"/>
  <c r="BK32" i="2"/>
  <c r="BK31" i="2"/>
  <c r="BK29" i="2"/>
  <c r="BK23" i="2"/>
  <c r="BK22" i="2"/>
  <c r="BK18" i="2"/>
  <c r="BK17" i="2"/>
  <c r="BK15" i="2"/>
  <c r="BK14" i="2"/>
  <c r="BK8" i="2"/>
  <c r="BJ4" i="2"/>
  <c r="BJ5" i="2"/>
  <c r="BJ6" i="2"/>
  <c r="BJ7" i="2"/>
  <c r="BJ8" i="2"/>
  <c r="BJ9" i="2"/>
  <c r="BJ10" i="2"/>
  <c r="BJ11" i="2"/>
  <c r="BJ12" i="2"/>
  <c r="BJ13" i="2"/>
  <c r="BJ14" i="2"/>
  <c r="BJ15" i="2"/>
  <c r="BJ16" i="2"/>
  <c r="BJ17" i="2"/>
  <c r="BJ18" i="2"/>
  <c r="BJ19" i="2"/>
  <c r="BJ20" i="2"/>
  <c r="BJ21" i="2"/>
  <c r="BJ22" i="2"/>
  <c r="BJ23" i="2"/>
  <c r="BJ24" i="2"/>
  <c r="BJ25" i="2"/>
  <c r="BJ26" i="2"/>
  <c r="BJ27" i="2"/>
  <c r="BJ28" i="2"/>
  <c r="BJ29" i="2"/>
  <c r="BJ30" i="2"/>
  <c r="BJ31" i="2"/>
  <c r="BJ32" i="2"/>
  <c r="BJ33" i="2"/>
  <c r="BJ34" i="2"/>
  <c r="BJ35" i="2"/>
  <c r="BJ36" i="2"/>
  <c r="BJ37" i="2"/>
  <c r="BJ38" i="2"/>
  <c r="BJ39" i="2"/>
  <c r="BJ40" i="2"/>
  <c r="BJ41" i="2"/>
  <c r="BJ42" i="2"/>
  <c r="BJ43" i="2"/>
  <c r="BJ44" i="2"/>
  <c r="BJ45" i="2"/>
  <c r="BJ46" i="2"/>
  <c r="BJ47" i="2"/>
  <c r="BJ48" i="2"/>
  <c r="BJ49" i="2"/>
  <c r="BJ50" i="2"/>
  <c r="BJ51" i="2"/>
  <c r="BJ52" i="2"/>
  <c r="BJ53" i="2"/>
  <c r="BJ54" i="2"/>
  <c r="BJ55" i="2"/>
  <c r="BJ3" i="2"/>
  <c r="I59" i="38"/>
  <c r="AM23" i="2" s="1"/>
  <c r="AM22" i="2"/>
  <c r="M22" i="2"/>
  <c r="M23" i="2"/>
  <c r="I59" i="11"/>
  <c r="BH23" i="2"/>
  <c r="I61" i="61"/>
  <c r="AU27" i="2"/>
  <c r="BH27" i="2"/>
  <c r="J17" i="61"/>
  <c r="J20" i="61"/>
  <c r="J20" i="7"/>
  <c r="I2" i="2" l="1"/>
  <c r="J89" i="28"/>
  <c r="J17" i="33"/>
  <c r="I60" i="51"/>
  <c r="J91" i="62"/>
  <c r="J18" i="62"/>
  <c r="I52" i="1" l="1"/>
  <c r="I3" i="1"/>
  <c r="I51" i="1"/>
  <c r="I50" i="1"/>
  <c r="I49" i="1"/>
  <c r="I48" i="1"/>
  <c r="I46" i="1"/>
  <c r="I81" i="3" l="1"/>
  <c r="D56" i="2" l="1"/>
  <c r="BI4" i="2"/>
  <c r="BI5" i="2"/>
  <c r="BI6" i="2"/>
  <c r="BI9" i="2"/>
  <c r="BI10" i="2"/>
  <c r="BI11" i="2"/>
  <c r="BI12" i="2"/>
  <c r="BI13" i="2"/>
  <c r="BI14" i="2"/>
  <c r="BI16" i="2"/>
  <c r="BI17" i="2"/>
  <c r="BI18" i="2"/>
  <c r="BI19" i="2"/>
  <c r="BI20" i="2"/>
  <c r="BI21" i="2"/>
  <c r="BI24" i="2"/>
  <c r="BI25" i="2"/>
  <c r="BI26" i="2"/>
  <c r="BI28" i="2"/>
  <c r="BI29" i="2"/>
  <c r="BI30" i="2"/>
  <c r="BI31" i="2"/>
  <c r="BI36" i="2"/>
  <c r="BI37" i="2"/>
  <c r="BI38" i="2"/>
  <c r="BI39" i="2"/>
  <c r="BI40" i="2"/>
  <c r="BI41" i="2"/>
  <c r="BI42" i="2"/>
  <c r="BI43" i="2"/>
  <c r="BI44" i="2"/>
  <c r="BI45" i="2"/>
  <c r="BI46" i="2"/>
  <c r="BI47" i="2"/>
  <c r="BI48" i="2"/>
  <c r="BI49" i="2"/>
  <c r="BI50" i="2"/>
  <c r="BI52" i="2"/>
  <c r="BI53" i="2"/>
  <c r="BI54" i="2"/>
  <c r="BI55" i="2"/>
  <c r="BI2" i="2"/>
  <c r="BH4" i="2"/>
  <c r="BH5" i="2"/>
  <c r="BH6" i="2"/>
  <c r="BH7" i="2"/>
  <c r="BH9" i="2"/>
  <c r="BH10" i="2"/>
  <c r="BH11" i="2"/>
  <c r="BH12" i="2"/>
  <c r="BH13" i="2"/>
  <c r="BH14" i="2"/>
  <c r="BH16" i="2"/>
  <c r="BH17" i="2"/>
  <c r="BH18" i="2"/>
  <c r="BH19" i="2"/>
  <c r="BH20" i="2"/>
  <c r="BH21" i="2"/>
  <c r="BH24" i="2"/>
  <c r="BH25" i="2"/>
  <c r="BH26" i="2"/>
  <c r="BH28" i="2"/>
  <c r="BH29" i="2"/>
  <c r="BH30" i="2"/>
  <c r="BH31" i="2"/>
  <c r="BH36" i="2"/>
  <c r="BH37" i="2"/>
  <c r="BH38" i="2"/>
  <c r="BH39" i="2"/>
  <c r="BH40" i="2"/>
  <c r="BH41" i="2"/>
  <c r="BH42" i="2"/>
  <c r="BH43" i="2"/>
  <c r="BH44" i="2"/>
  <c r="BH45" i="2"/>
  <c r="BH46" i="2"/>
  <c r="BH47" i="2"/>
  <c r="BH48" i="2"/>
  <c r="BH49" i="2"/>
  <c r="BH50" i="2"/>
  <c r="BH52" i="2"/>
  <c r="BH53" i="2"/>
  <c r="BH54" i="2"/>
  <c r="BH55" i="2"/>
  <c r="BH2" i="2"/>
  <c r="BG4" i="2"/>
  <c r="BG5" i="2"/>
  <c r="BG6" i="2"/>
  <c r="BG8" i="2"/>
  <c r="BG9" i="2"/>
  <c r="BG10" i="2"/>
  <c r="BG11" i="2"/>
  <c r="BG12" i="2"/>
  <c r="BG13" i="2"/>
  <c r="BG14" i="2"/>
  <c r="BG15" i="2"/>
  <c r="BG16" i="2"/>
  <c r="BG18" i="2"/>
  <c r="BG19" i="2"/>
  <c r="BG20" i="2"/>
  <c r="BG21" i="2"/>
  <c r="BG22" i="2"/>
  <c r="BG23" i="2"/>
  <c r="BG24" i="2"/>
  <c r="BG25" i="2"/>
  <c r="BG26" i="2"/>
  <c r="BG27" i="2"/>
  <c r="BG28" i="2"/>
  <c r="BG29" i="2"/>
  <c r="BG30" i="2"/>
  <c r="BG31" i="2"/>
  <c r="BG36" i="2"/>
  <c r="BG37" i="2"/>
  <c r="BG38" i="2"/>
  <c r="BG39" i="2"/>
  <c r="BG40" i="2"/>
  <c r="BG41" i="2"/>
  <c r="BG42" i="2"/>
  <c r="BG43" i="2"/>
  <c r="BG44" i="2"/>
  <c r="BG45" i="2"/>
  <c r="BG46" i="2"/>
  <c r="BG47" i="2"/>
  <c r="BG48" i="2"/>
  <c r="BG49" i="2"/>
  <c r="BG50" i="2"/>
  <c r="BG51" i="2"/>
  <c r="BG52" i="2"/>
  <c r="BG53" i="2"/>
  <c r="BG54" i="2"/>
  <c r="BG55" i="2"/>
  <c r="BG2" i="2"/>
  <c r="J115" i="62"/>
  <c r="J101" i="62"/>
  <c r="J96" i="62"/>
  <c r="J92" i="62"/>
  <c r="I42" i="62" s="1"/>
  <c r="BI8" i="2" s="1"/>
  <c r="I85" i="62"/>
  <c r="BI51" i="2" s="1"/>
  <c r="I56" i="62"/>
  <c r="BI22" i="2" s="1"/>
  <c r="I61" i="62"/>
  <c r="BI27" i="2" s="1"/>
  <c r="I57" i="62"/>
  <c r="BI23" i="2" s="1"/>
  <c r="F17" i="62"/>
  <c r="J17" i="62" s="1"/>
  <c r="I41" i="62"/>
  <c r="BI7" i="2" s="1"/>
  <c r="C9" i="62"/>
  <c r="BH22" i="2"/>
  <c r="D22" i="2" s="1"/>
  <c r="J18" i="61"/>
  <c r="I57" i="61" s="1"/>
  <c r="F17" i="61"/>
  <c r="I49" i="61" s="1"/>
  <c r="BH15" i="2" s="1"/>
  <c r="G16" i="61"/>
  <c r="J115" i="61"/>
  <c r="J101" i="61"/>
  <c r="J102" i="61" s="1"/>
  <c r="J96" i="61"/>
  <c r="J91" i="61"/>
  <c r="J92" i="61" s="1"/>
  <c r="I42" i="61" s="1"/>
  <c r="BH8" i="2" s="1"/>
  <c r="I41" i="61"/>
  <c r="C9" i="61"/>
  <c r="J17" i="60"/>
  <c r="I51" i="60" s="1"/>
  <c r="G16" i="60"/>
  <c r="J115" i="60"/>
  <c r="J101" i="60"/>
  <c r="J96" i="60"/>
  <c r="J91" i="60"/>
  <c r="J92" i="60" s="1"/>
  <c r="I42" i="60" s="1"/>
  <c r="I81" i="60"/>
  <c r="I56" i="60"/>
  <c r="I49" i="60"/>
  <c r="I41" i="60"/>
  <c r="BG7" i="2" s="1"/>
  <c r="C9" i="60"/>
  <c r="BF4" i="2"/>
  <c r="BF5" i="2"/>
  <c r="BF6" i="2"/>
  <c r="BF9" i="2"/>
  <c r="BF10" i="2"/>
  <c r="BF11" i="2"/>
  <c r="BF12" i="2"/>
  <c r="BF13" i="2"/>
  <c r="BF14" i="2"/>
  <c r="BF16" i="2"/>
  <c r="BF17" i="2"/>
  <c r="BF18" i="2"/>
  <c r="BF19" i="2"/>
  <c r="BF20" i="2"/>
  <c r="BF21" i="2"/>
  <c r="BF22" i="2"/>
  <c r="BF23" i="2"/>
  <c r="BF24" i="2"/>
  <c r="BF25" i="2"/>
  <c r="BF26" i="2"/>
  <c r="BF27" i="2"/>
  <c r="BF28" i="2"/>
  <c r="BF30" i="2"/>
  <c r="BF31" i="2"/>
  <c r="BF36" i="2"/>
  <c r="BF37" i="2"/>
  <c r="BF38" i="2"/>
  <c r="BF39" i="2"/>
  <c r="BF40" i="2"/>
  <c r="BF41" i="2"/>
  <c r="BF42" i="2"/>
  <c r="BF43" i="2"/>
  <c r="BF44" i="2"/>
  <c r="BF45" i="2"/>
  <c r="BF46" i="2"/>
  <c r="BF48" i="2"/>
  <c r="BF49" i="2"/>
  <c r="BF50" i="2"/>
  <c r="BF51" i="2"/>
  <c r="BF52" i="2"/>
  <c r="BF53" i="2"/>
  <c r="BF54" i="2"/>
  <c r="BF55" i="2"/>
  <c r="BF2" i="2"/>
  <c r="BE4" i="2"/>
  <c r="BE5" i="2"/>
  <c r="BE6" i="2"/>
  <c r="BE9" i="2"/>
  <c r="BE10" i="2"/>
  <c r="BE11" i="2"/>
  <c r="BE12" i="2"/>
  <c r="BE13" i="2"/>
  <c r="BE14" i="2"/>
  <c r="BE15" i="2"/>
  <c r="BE16" i="2"/>
  <c r="BE17" i="2"/>
  <c r="BE18" i="2"/>
  <c r="BE19" i="2"/>
  <c r="BE20" i="2"/>
  <c r="BE21" i="2"/>
  <c r="BE22" i="2"/>
  <c r="BE23" i="2"/>
  <c r="BE24" i="2"/>
  <c r="BE25" i="2"/>
  <c r="BE26" i="2"/>
  <c r="BE27" i="2"/>
  <c r="BE28" i="2"/>
  <c r="BE30" i="2"/>
  <c r="BE31" i="2"/>
  <c r="BE36" i="2"/>
  <c r="BE37" i="2"/>
  <c r="BE38" i="2"/>
  <c r="BE39" i="2"/>
  <c r="BE40" i="2"/>
  <c r="BE41" i="2"/>
  <c r="BE42" i="2"/>
  <c r="BE43" i="2"/>
  <c r="BE44" i="2"/>
  <c r="BE45" i="2"/>
  <c r="BE46" i="2"/>
  <c r="BE47" i="2"/>
  <c r="BE48" i="2"/>
  <c r="BE49" i="2"/>
  <c r="BE50" i="2"/>
  <c r="BE51" i="2"/>
  <c r="BE52" i="2"/>
  <c r="BE53" i="2"/>
  <c r="BE54" i="2"/>
  <c r="BE55" i="2"/>
  <c r="BE2" i="2"/>
  <c r="J115" i="59"/>
  <c r="J101" i="59"/>
  <c r="J96" i="59"/>
  <c r="J91" i="59"/>
  <c r="J92" i="59" s="1"/>
  <c r="I42" i="59" s="1"/>
  <c r="BF8" i="2" s="1"/>
  <c r="I81" i="59"/>
  <c r="BF47" i="2" s="1"/>
  <c r="I63" i="59"/>
  <c r="BF29" i="2" s="1"/>
  <c r="I56" i="59"/>
  <c r="I49" i="59"/>
  <c r="BF15" i="2" s="1"/>
  <c r="J17" i="59"/>
  <c r="G16" i="59"/>
  <c r="I41" i="59" s="1"/>
  <c r="BF7" i="2" s="1"/>
  <c r="C9" i="59"/>
  <c r="J17" i="58"/>
  <c r="I63" i="58" s="1"/>
  <c r="BE29" i="2" s="1"/>
  <c r="G16" i="58"/>
  <c r="J115" i="58"/>
  <c r="J101" i="58"/>
  <c r="J96" i="58"/>
  <c r="J91" i="58"/>
  <c r="J92" i="58" s="1"/>
  <c r="I42" i="58" s="1"/>
  <c r="BE8" i="2" s="1"/>
  <c r="I81" i="58"/>
  <c r="I56" i="58"/>
  <c r="I49" i="58"/>
  <c r="I41" i="58"/>
  <c r="BE7" i="2" s="1"/>
  <c r="C9" i="58"/>
  <c r="BD4" i="2"/>
  <c r="BD5" i="2"/>
  <c r="BD6" i="2"/>
  <c r="BD9" i="2"/>
  <c r="BD10" i="2"/>
  <c r="BD11" i="2"/>
  <c r="BD12" i="2"/>
  <c r="BD13" i="2"/>
  <c r="BD16" i="2"/>
  <c r="BD17" i="2"/>
  <c r="BD18" i="2"/>
  <c r="BD19" i="2"/>
  <c r="BD20" i="2"/>
  <c r="BD21" i="2"/>
  <c r="BD23" i="2"/>
  <c r="BD24" i="2"/>
  <c r="BD25" i="2"/>
  <c r="BD26" i="2"/>
  <c r="BD27" i="2"/>
  <c r="BD28" i="2"/>
  <c r="BD29" i="2"/>
  <c r="BD30" i="2"/>
  <c r="BD31" i="2"/>
  <c r="BD36" i="2"/>
  <c r="BD37" i="2"/>
  <c r="BD38" i="2"/>
  <c r="BD39" i="2"/>
  <c r="BD40" i="2"/>
  <c r="BD41" i="2"/>
  <c r="BD42" i="2"/>
  <c r="BD43" i="2"/>
  <c r="BD44" i="2"/>
  <c r="BD45" i="2"/>
  <c r="BD46" i="2"/>
  <c r="BD48" i="2"/>
  <c r="BD49" i="2"/>
  <c r="BD50" i="2"/>
  <c r="BD51" i="2"/>
  <c r="BD52" i="2"/>
  <c r="BD53" i="2"/>
  <c r="BD54" i="2"/>
  <c r="BD55" i="2"/>
  <c r="BD2" i="2"/>
  <c r="BC4" i="2"/>
  <c r="BC5" i="2"/>
  <c r="BC6" i="2"/>
  <c r="BC9" i="2"/>
  <c r="BC10" i="2"/>
  <c r="BC11" i="2"/>
  <c r="BC12" i="2"/>
  <c r="BC13" i="2"/>
  <c r="BC14" i="2"/>
  <c r="BC16" i="2"/>
  <c r="BC17" i="2"/>
  <c r="BC18" i="2"/>
  <c r="BC19" i="2"/>
  <c r="BC20" i="2"/>
  <c r="BC21" i="2"/>
  <c r="BC22" i="2"/>
  <c r="BC23" i="2"/>
  <c r="BC24" i="2"/>
  <c r="BC25" i="2"/>
  <c r="BC26" i="2"/>
  <c r="BC27" i="2"/>
  <c r="BC28" i="2"/>
  <c r="BC29" i="2"/>
  <c r="BC30" i="2"/>
  <c r="BC31" i="2"/>
  <c r="BC36" i="2"/>
  <c r="BC37" i="2"/>
  <c r="BC38" i="2"/>
  <c r="BC39" i="2"/>
  <c r="BC40" i="2"/>
  <c r="BC41" i="2"/>
  <c r="BC42" i="2"/>
  <c r="BC43" i="2"/>
  <c r="BC44" i="2"/>
  <c r="BC45" i="2"/>
  <c r="BC46" i="2"/>
  <c r="BC48" i="2"/>
  <c r="BC49" i="2"/>
  <c r="BC50" i="2"/>
  <c r="BC51" i="2"/>
  <c r="BC52" i="2"/>
  <c r="BC53" i="2"/>
  <c r="BC54" i="2"/>
  <c r="BC55" i="2"/>
  <c r="BC2" i="2"/>
  <c r="J115" i="57"/>
  <c r="J101" i="57"/>
  <c r="J96" i="57"/>
  <c r="J91" i="57"/>
  <c r="J92" i="57" s="1"/>
  <c r="I42" i="57" s="1"/>
  <c r="BD8" i="2" s="1"/>
  <c r="I81" i="57"/>
  <c r="BD47" i="2" s="1"/>
  <c r="I56" i="57"/>
  <c r="BD22" i="2" s="1"/>
  <c r="I49" i="57"/>
  <c r="BD15" i="2" s="1"/>
  <c r="I48" i="57"/>
  <c r="BD14" i="2" s="1"/>
  <c r="G16" i="57"/>
  <c r="I41" i="57" s="1"/>
  <c r="BD7" i="2" s="1"/>
  <c r="C9" i="57"/>
  <c r="G16" i="56"/>
  <c r="I41" i="56" s="1"/>
  <c r="BC7" i="2" s="1"/>
  <c r="J115" i="56"/>
  <c r="J101" i="56"/>
  <c r="J96" i="56"/>
  <c r="J97" i="56" s="1"/>
  <c r="J91" i="56"/>
  <c r="J92" i="56" s="1"/>
  <c r="I42" i="56" s="1"/>
  <c r="BC8" i="2" s="1"/>
  <c r="I56" i="56"/>
  <c r="I49" i="56"/>
  <c r="BC15" i="2" s="1"/>
  <c r="I48" i="56"/>
  <c r="C9" i="56"/>
  <c r="BB4" i="2"/>
  <c r="BB5" i="2"/>
  <c r="BB6" i="2"/>
  <c r="BB9" i="2"/>
  <c r="BB10" i="2"/>
  <c r="BB11" i="2"/>
  <c r="BB12" i="2"/>
  <c r="BB13" i="2"/>
  <c r="BB14" i="2"/>
  <c r="BB16" i="2"/>
  <c r="BB17" i="2"/>
  <c r="BB18" i="2"/>
  <c r="BB19" i="2"/>
  <c r="BB20" i="2"/>
  <c r="BB21" i="2"/>
  <c r="BB22" i="2"/>
  <c r="BB23" i="2"/>
  <c r="BB24" i="2"/>
  <c r="BB25" i="2"/>
  <c r="BB26" i="2"/>
  <c r="BB27" i="2"/>
  <c r="BB28" i="2"/>
  <c r="BB29" i="2"/>
  <c r="BB30" i="2"/>
  <c r="BB31" i="2"/>
  <c r="BB36" i="2"/>
  <c r="BB37" i="2"/>
  <c r="BB38" i="2"/>
  <c r="BB39" i="2"/>
  <c r="BB40" i="2"/>
  <c r="BB41" i="2"/>
  <c r="BB42" i="2"/>
  <c r="BB43" i="2"/>
  <c r="BB44" i="2"/>
  <c r="BB45" i="2"/>
  <c r="BB46" i="2"/>
  <c r="BB48" i="2"/>
  <c r="BB49" i="2"/>
  <c r="BB50" i="2"/>
  <c r="BB51" i="2"/>
  <c r="BB52" i="2"/>
  <c r="BB53" i="2"/>
  <c r="BB54" i="2"/>
  <c r="BB55" i="2"/>
  <c r="BB2" i="2"/>
  <c r="BA4" i="2"/>
  <c r="BA5" i="2"/>
  <c r="BA6" i="2"/>
  <c r="BA9" i="2"/>
  <c r="BA10" i="2"/>
  <c r="BA11" i="2"/>
  <c r="BA12" i="2"/>
  <c r="BA13" i="2"/>
  <c r="BA14" i="2"/>
  <c r="BA15" i="2"/>
  <c r="BA16" i="2"/>
  <c r="BA18" i="2"/>
  <c r="BA19" i="2"/>
  <c r="BA20" i="2"/>
  <c r="BA21" i="2"/>
  <c r="BA23" i="2"/>
  <c r="BA24" i="2"/>
  <c r="BA25" i="2"/>
  <c r="BA26" i="2"/>
  <c r="BA27" i="2"/>
  <c r="BA28" i="2"/>
  <c r="BA29" i="2"/>
  <c r="BA30" i="2"/>
  <c r="BA31" i="2"/>
  <c r="BA36" i="2"/>
  <c r="BA37" i="2"/>
  <c r="BA38" i="2"/>
  <c r="BA39" i="2"/>
  <c r="BA40" i="2"/>
  <c r="BA41" i="2"/>
  <c r="BA42" i="2"/>
  <c r="BA43" i="2"/>
  <c r="BA44" i="2"/>
  <c r="BA45" i="2"/>
  <c r="BA46" i="2"/>
  <c r="BA47" i="2"/>
  <c r="BA48" i="2"/>
  <c r="BA49" i="2"/>
  <c r="BA50" i="2"/>
  <c r="BA51" i="2"/>
  <c r="BA52" i="2"/>
  <c r="BA53" i="2"/>
  <c r="BA54" i="2"/>
  <c r="BA55" i="2"/>
  <c r="BA2" i="2"/>
  <c r="I81" i="55"/>
  <c r="BB47" i="2" s="1"/>
  <c r="I49" i="55"/>
  <c r="BB15" i="2" s="1"/>
  <c r="J18" i="55"/>
  <c r="J17" i="55"/>
  <c r="I48" i="55" s="1"/>
  <c r="J115" i="55"/>
  <c r="J101" i="55"/>
  <c r="J96" i="55"/>
  <c r="J91" i="55"/>
  <c r="J92" i="55" s="1"/>
  <c r="I42" i="55" s="1"/>
  <c r="BB8" i="2" s="1"/>
  <c r="I56" i="55"/>
  <c r="G16" i="55"/>
  <c r="I41" i="55" s="1"/>
  <c r="BB7" i="2" s="1"/>
  <c r="C9" i="55"/>
  <c r="J17" i="54"/>
  <c r="I50" i="54" s="1"/>
  <c r="BA17" i="2" s="1"/>
  <c r="G16" i="54"/>
  <c r="J114" i="54"/>
  <c r="J100" i="54"/>
  <c r="J95" i="54"/>
  <c r="J90" i="54"/>
  <c r="J91" i="54" s="1"/>
  <c r="I41" i="54" s="1"/>
  <c r="BA8" i="2" s="1"/>
  <c r="I55" i="54"/>
  <c r="BA22" i="2" s="1"/>
  <c r="I51" i="54"/>
  <c r="I40" i="54"/>
  <c r="BA7" i="2" s="1"/>
  <c r="C9" i="54"/>
  <c r="AZ4" i="2"/>
  <c r="AZ5" i="2"/>
  <c r="AZ6" i="2"/>
  <c r="AZ8" i="2"/>
  <c r="AZ9" i="2"/>
  <c r="AZ10" i="2"/>
  <c r="AZ11" i="2"/>
  <c r="AZ12" i="2"/>
  <c r="AZ13" i="2"/>
  <c r="AZ14" i="2"/>
  <c r="AZ16" i="2"/>
  <c r="AZ17" i="2"/>
  <c r="AZ19" i="2"/>
  <c r="AZ20" i="2"/>
  <c r="AZ21" i="2"/>
  <c r="AZ22" i="2"/>
  <c r="AZ23" i="2"/>
  <c r="AZ24" i="2"/>
  <c r="AZ25" i="2"/>
  <c r="AZ26" i="2"/>
  <c r="AZ27" i="2"/>
  <c r="AZ28" i="2"/>
  <c r="AZ29" i="2"/>
  <c r="AZ30" i="2"/>
  <c r="AZ31" i="2"/>
  <c r="AZ36" i="2"/>
  <c r="AZ37" i="2"/>
  <c r="AZ38" i="2"/>
  <c r="AZ39" i="2"/>
  <c r="AZ40" i="2"/>
  <c r="AZ41" i="2"/>
  <c r="AZ42" i="2"/>
  <c r="AZ43" i="2"/>
  <c r="AZ44" i="2"/>
  <c r="AZ45" i="2"/>
  <c r="AZ46" i="2"/>
  <c r="AZ47" i="2"/>
  <c r="AZ48" i="2"/>
  <c r="AZ49" i="2"/>
  <c r="AZ50" i="2"/>
  <c r="AZ51" i="2"/>
  <c r="AZ52" i="2"/>
  <c r="AZ53" i="2"/>
  <c r="AZ54" i="2"/>
  <c r="AZ55" i="2"/>
  <c r="AZ2" i="2"/>
  <c r="AY4" i="2"/>
  <c r="AY5" i="2"/>
  <c r="AY6" i="2"/>
  <c r="AY7" i="2"/>
  <c r="AY9" i="2"/>
  <c r="AY10" i="2"/>
  <c r="AY11" i="2"/>
  <c r="AY12" i="2"/>
  <c r="AY13" i="2"/>
  <c r="AY14" i="2"/>
  <c r="AY15" i="2"/>
  <c r="AY16" i="2"/>
  <c r="AY17" i="2"/>
  <c r="AY19" i="2"/>
  <c r="AY20" i="2"/>
  <c r="AY21" i="2"/>
  <c r="AY22" i="2"/>
  <c r="AY23" i="2"/>
  <c r="AY24" i="2"/>
  <c r="AY25" i="2"/>
  <c r="AY26" i="2"/>
  <c r="AY27" i="2"/>
  <c r="AY28" i="2"/>
  <c r="AY29" i="2"/>
  <c r="AY30" i="2"/>
  <c r="AY31" i="2"/>
  <c r="AY36" i="2"/>
  <c r="AY37" i="2"/>
  <c r="AY38" i="2"/>
  <c r="AY39" i="2"/>
  <c r="AY40" i="2"/>
  <c r="AY41" i="2"/>
  <c r="AY42" i="2"/>
  <c r="AY43" i="2"/>
  <c r="AY44" i="2"/>
  <c r="AY45" i="2"/>
  <c r="AY46" i="2"/>
  <c r="AY47" i="2"/>
  <c r="AY48" i="2"/>
  <c r="AY49" i="2"/>
  <c r="AY50" i="2"/>
  <c r="AY51" i="2"/>
  <c r="AY52" i="2"/>
  <c r="AY53" i="2"/>
  <c r="AY54" i="2"/>
  <c r="AY55" i="2"/>
  <c r="AY2" i="2"/>
  <c r="J114" i="53"/>
  <c r="J100" i="53"/>
  <c r="J95" i="53"/>
  <c r="J96" i="53" s="1"/>
  <c r="J90" i="53"/>
  <c r="J91" i="53" s="1"/>
  <c r="I41" i="53" s="1"/>
  <c r="I55" i="53"/>
  <c r="I51" i="53"/>
  <c r="AZ18" i="2" s="1"/>
  <c r="I48" i="53"/>
  <c r="AZ15" i="2" s="1"/>
  <c r="I40" i="53"/>
  <c r="AZ7" i="2" s="1"/>
  <c r="G16" i="53"/>
  <c r="C9" i="53"/>
  <c r="G16" i="52"/>
  <c r="J114" i="52"/>
  <c r="J100" i="52"/>
  <c r="J95" i="52"/>
  <c r="J90" i="52"/>
  <c r="J91" i="52" s="1"/>
  <c r="I41" i="52" s="1"/>
  <c r="AY8" i="2" s="1"/>
  <c r="I55" i="52"/>
  <c r="I51" i="52"/>
  <c r="AY18" i="2" s="1"/>
  <c r="I48" i="52"/>
  <c r="I40" i="52"/>
  <c r="C9" i="52"/>
  <c r="AX4" i="2"/>
  <c r="AX5" i="2"/>
  <c r="AX6" i="2"/>
  <c r="AX9" i="2"/>
  <c r="AX10" i="2"/>
  <c r="AX11" i="2"/>
  <c r="AX12" i="2"/>
  <c r="AX13" i="2"/>
  <c r="AX14" i="2"/>
  <c r="AX15" i="2"/>
  <c r="AX16" i="2"/>
  <c r="AX17" i="2"/>
  <c r="AX19" i="2"/>
  <c r="AX20" i="2"/>
  <c r="AX21" i="2"/>
  <c r="AX22" i="2"/>
  <c r="AX23" i="2"/>
  <c r="AX24" i="2"/>
  <c r="AX25" i="2"/>
  <c r="AX26" i="2"/>
  <c r="AX27" i="2"/>
  <c r="AX28" i="2"/>
  <c r="AX29" i="2"/>
  <c r="AX30" i="2"/>
  <c r="AX31" i="2"/>
  <c r="AX36" i="2"/>
  <c r="AX37" i="2"/>
  <c r="AX38" i="2"/>
  <c r="AX39" i="2"/>
  <c r="AX40" i="2"/>
  <c r="AX41" i="2"/>
  <c r="AX42" i="2"/>
  <c r="AX43" i="2"/>
  <c r="AX44" i="2"/>
  <c r="AX45" i="2"/>
  <c r="AX46" i="2"/>
  <c r="AX47" i="2"/>
  <c r="AX48" i="2"/>
  <c r="AX49" i="2"/>
  <c r="AX50" i="2"/>
  <c r="AX51" i="2"/>
  <c r="AX52" i="2"/>
  <c r="AX53" i="2"/>
  <c r="AX54" i="2"/>
  <c r="AX55" i="2"/>
  <c r="AX2" i="2"/>
  <c r="AW4" i="2"/>
  <c r="AW5" i="2"/>
  <c r="AW6" i="2"/>
  <c r="AW8" i="2"/>
  <c r="AW9" i="2"/>
  <c r="AW10" i="2"/>
  <c r="AW11" i="2"/>
  <c r="AW12" i="2"/>
  <c r="AW13" i="2"/>
  <c r="AW14" i="2"/>
  <c r="AW16" i="2"/>
  <c r="AW17" i="2"/>
  <c r="AW19" i="2"/>
  <c r="AW20" i="2"/>
  <c r="AW21" i="2"/>
  <c r="AW22" i="2"/>
  <c r="AW23" i="2"/>
  <c r="AW24" i="2"/>
  <c r="AW25" i="2"/>
  <c r="AW26" i="2"/>
  <c r="AW27" i="2"/>
  <c r="AW28" i="2"/>
  <c r="AW29" i="2"/>
  <c r="AW30" i="2"/>
  <c r="AW31" i="2"/>
  <c r="AW36" i="2"/>
  <c r="AW37" i="2"/>
  <c r="AW38" i="2"/>
  <c r="AW39" i="2"/>
  <c r="AW40" i="2"/>
  <c r="AW41" i="2"/>
  <c r="AW42" i="2"/>
  <c r="AW43" i="2"/>
  <c r="AW44" i="2"/>
  <c r="AW45" i="2"/>
  <c r="AW46" i="2"/>
  <c r="AW47" i="2"/>
  <c r="AW48" i="2"/>
  <c r="AW49" i="2"/>
  <c r="AW50" i="2"/>
  <c r="AW51" i="2"/>
  <c r="AW52" i="2"/>
  <c r="AW53" i="2"/>
  <c r="AW54" i="2"/>
  <c r="AW55" i="2"/>
  <c r="AW2" i="2"/>
  <c r="J114" i="51"/>
  <c r="J100" i="51"/>
  <c r="J95" i="51"/>
  <c r="J96" i="51" s="1"/>
  <c r="J90" i="51"/>
  <c r="J91" i="51" s="1"/>
  <c r="I41" i="51" s="1"/>
  <c r="AX8" i="2" s="1"/>
  <c r="I55" i="51"/>
  <c r="I51" i="51"/>
  <c r="AX18" i="2" s="1"/>
  <c r="I48" i="51"/>
  <c r="AX7" i="2"/>
  <c r="C9" i="51"/>
  <c r="G16" i="50"/>
  <c r="J114" i="50"/>
  <c r="J100" i="50"/>
  <c r="J95" i="50"/>
  <c r="J90" i="50"/>
  <c r="J91" i="50" s="1"/>
  <c r="I41" i="50" s="1"/>
  <c r="I51" i="50"/>
  <c r="AW18" i="2" s="1"/>
  <c r="I48" i="50"/>
  <c r="AW15" i="2" s="1"/>
  <c r="I55" i="50"/>
  <c r="I40" i="50"/>
  <c r="AW7" i="2" s="1"/>
  <c r="C9" i="50"/>
  <c r="AV4" i="2"/>
  <c r="AV5" i="2"/>
  <c r="AV6" i="2"/>
  <c r="AV7" i="2"/>
  <c r="AV9" i="2"/>
  <c r="AV10" i="2"/>
  <c r="AV11" i="2"/>
  <c r="AV12" i="2"/>
  <c r="AV13" i="2"/>
  <c r="AV14" i="2"/>
  <c r="AV16" i="2"/>
  <c r="AV17" i="2"/>
  <c r="AV19" i="2"/>
  <c r="AV20" i="2"/>
  <c r="AV21" i="2"/>
  <c r="AV23" i="2"/>
  <c r="AV24" i="2"/>
  <c r="AV25" i="2"/>
  <c r="AV26" i="2"/>
  <c r="AV27" i="2"/>
  <c r="AV28" i="2"/>
  <c r="AV29" i="2"/>
  <c r="AV30" i="2"/>
  <c r="AV31" i="2"/>
  <c r="AV36" i="2"/>
  <c r="AV37" i="2"/>
  <c r="AV38" i="2"/>
  <c r="AV39" i="2"/>
  <c r="AV40" i="2"/>
  <c r="AV41" i="2"/>
  <c r="AV42" i="2"/>
  <c r="AV43" i="2"/>
  <c r="AV44" i="2"/>
  <c r="AV45" i="2"/>
  <c r="AV46" i="2"/>
  <c r="AV47" i="2"/>
  <c r="AV48" i="2"/>
  <c r="AV49" i="2"/>
  <c r="AV50" i="2"/>
  <c r="AV51" i="2"/>
  <c r="AV52" i="2"/>
  <c r="AV53" i="2"/>
  <c r="AV54" i="2"/>
  <c r="AV55" i="2"/>
  <c r="AV2" i="2"/>
  <c r="AU4" i="2"/>
  <c r="AU5" i="2"/>
  <c r="AU6" i="2"/>
  <c r="AU8" i="2"/>
  <c r="AU9" i="2"/>
  <c r="AU10" i="2"/>
  <c r="AU11" i="2"/>
  <c r="AU12" i="2"/>
  <c r="AU13" i="2"/>
  <c r="AU14" i="2"/>
  <c r="AU15" i="2"/>
  <c r="AU16" i="2"/>
  <c r="AU17" i="2"/>
  <c r="AU18" i="2"/>
  <c r="AU19" i="2"/>
  <c r="AU20" i="2"/>
  <c r="AU21" i="2"/>
  <c r="AU22" i="2"/>
  <c r="AU23" i="2"/>
  <c r="AU24" i="2"/>
  <c r="AU25" i="2"/>
  <c r="AU26" i="2"/>
  <c r="AU29" i="2"/>
  <c r="AU30" i="2"/>
  <c r="AU31" i="2"/>
  <c r="AU36" i="2"/>
  <c r="AU37" i="2"/>
  <c r="AU38" i="2"/>
  <c r="AU39" i="2"/>
  <c r="AU40" i="2"/>
  <c r="AU41" i="2"/>
  <c r="AU43" i="2"/>
  <c r="AU44" i="2"/>
  <c r="AU45" i="2"/>
  <c r="AU46" i="2"/>
  <c r="AU47" i="2"/>
  <c r="AU48" i="2"/>
  <c r="AU49" i="2"/>
  <c r="AU50" i="2"/>
  <c r="AU51" i="2"/>
  <c r="AU52" i="2"/>
  <c r="AU53" i="2"/>
  <c r="AU54" i="2"/>
  <c r="AU55" i="2"/>
  <c r="AU2" i="2"/>
  <c r="I48" i="49"/>
  <c r="AV15" i="2" s="1"/>
  <c r="I51" i="49"/>
  <c r="AV18" i="2" s="1"/>
  <c r="J19" i="49"/>
  <c r="I55" i="49" s="1"/>
  <c r="AV22" i="2" s="1"/>
  <c r="J18" i="49"/>
  <c r="J17" i="49"/>
  <c r="J114" i="49"/>
  <c r="J100" i="49"/>
  <c r="J95" i="49"/>
  <c r="J90" i="49"/>
  <c r="J91" i="49" s="1"/>
  <c r="I41" i="49" s="1"/>
  <c r="AV8" i="2" s="1"/>
  <c r="G16" i="49"/>
  <c r="I40" i="49" s="1"/>
  <c r="C9" i="49"/>
  <c r="J18" i="48"/>
  <c r="J17" i="48"/>
  <c r="J95" i="48" s="1"/>
  <c r="G16" i="48"/>
  <c r="J114" i="48"/>
  <c r="J90" i="48"/>
  <c r="J91" i="48" s="1"/>
  <c r="I41" i="48" s="1"/>
  <c r="I61" i="48"/>
  <c r="AU28" i="2" s="1"/>
  <c r="J100" i="48"/>
  <c r="I40" i="48"/>
  <c r="AU7" i="2" s="1"/>
  <c r="C9" i="48"/>
  <c r="J114" i="47"/>
  <c r="J100" i="47"/>
  <c r="J90" i="47"/>
  <c r="J91" i="47" s="1"/>
  <c r="I41" i="47" s="1"/>
  <c r="I81" i="47"/>
  <c r="I61" i="47"/>
  <c r="J24" i="47"/>
  <c r="J23" i="47"/>
  <c r="J95" i="47" s="1"/>
  <c r="G16" i="47"/>
  <c r="I40" i="47" s="1"/>
  <c r="C9" i="47"/>
  <c r="G16" i="46"/>
  <c r="I40" i="46" s="1"/>
  <c r="J114" i="46"/>
  <c r="J90" i="46"/>
  <c r="J91" i="46" s="1"/>
  <c r="I41" i="46" s="1"/>
  <c r="I81" i="46"/>
  <c r="I61" i="46"/>
  <c r="J24" i="46"/>
  <c r="J100" i="46" s="1"/>
  <c r="J23" i="46"/>
  <c r="J95" i="46" s="1"/>
  <c r="C9" i="46"/>
  <c r="AT4" i="2"/>
  <c r="AT5" i="2"/>
  <c r="AT6" i="2"/>
  <c r="AT9" i="2"/>
  <c r="AT10" i="2"/>
  <c r="AT11" i="2"/>
  <c r="AT12" i="2"/>
  <c r="AT13" i="2"/>
  <c r="AT14" i="2"/>
  <c r="AT15" i="2"/>
  <c r="AT16" i="2"/>
  <c r="AT17" i="2"/>
  <c r="AT18" i="2"/>
  <c r="AT19" i="2"/>
  <c r="AT20" i="2"/>
  <c r="AT21" i="2"/>
  <c r="AT22" i="2"/>
  <c r="AT23" i="2"/>
  <c r="AT24" i="2"/>
  <c r="AT25" i="2"/>
  <c r="AT26" i="2"/>
  <c r="AT27" i="2"/>
  <c r="AT28" i="2"/>
  <c r="AT29" i="2"/>
  <c r="AT30" i="2"/>
  <c r="AT31" i="2"/>
  <c r="AT36" i="2"/>
  <c r="AT37" i="2"/>
  <c r="AT38" i="2"/>
  <c r="AT39" i="2"/>
  <c r="AT40" i="2"/>
  <c r="AT41" i="2"/>
  <c r="AT42" i="2"/>
  <c r="AT43" i="2"/>
  <c r="AT44" i="2"/>
  <c r="AT45" i="2"/>
  <c r="AT46" i="2"/>
  <c r="AT47" i="2"/>
  <c r="AT49" i="2"/>
  <c r="AT50" i="2"/>
  <c r="AT51" i="2"/>
  <c r="AT52" i="2"/>
  <c r="AT53" i="2"/>
  <c r="AT54" i="2"/>
  <c r="AT55" i="2"/>
  <c r="AT2" i="2"/>
  <c r="AS4" i="2"/>
  <c r="AS5" i="2"/>
  <c r="AS6" i="2"/>
  <c r="AS9" i="2"/>
  <c r="AS10" i="2"/>
  <c r="AS11" i="2"/>
  <c r="AS12" i="2"/>
  <c r="AS13" i="2"/>
  <c r="AS14" i="2"/>
  <c r="AS15" i="2"/>
  <c r="AS16" i="2"/>
  <c r="AS17" i="2"/>
  <c r="AS18" i="2"/>
  <c r="AS19" i="2"/>
  <c r="AS20" i="2"/>
  <c r="AS21" i="2"/>
  <c r="AS22" i="2"/>
  <c r="AS23" i="2"/>
  <c r="AS24" i="2"/>
  <c r="AS25" i="2"/>
  <c r="AS26" i="2"/>
  <c r="AS27" i="2"/>
  <c r="AS29" i="2"/>
  <c r="AS30" i="2"/>
  <c r="AS31" i="2"/>
  <c r="AS36" i="2"/>
  <c r="AS37" i="2"/>
  <c r="AS38" i="2"/>
  <c r="AS39" i="2"/>
  <c r="AS40" i="2"/>
  <c r="AS41" i="2"/>
  <c r="AS42" i="2"/>
  <c r="AS43" i="2"/>
  <c r="AS44" i="2"/>
  <c r="AS45" i="2"/>
  <c r="AS46" i="2"/>
  <c r="AS47" i="2"/>
  <c r="AS48" i="2"/>
  <c r="AS49" i="2"/>
  <c r="AS50" i="2"/>
  <c r="AS51" i="2"/>
  <c r="AS52" i="2"/>
  <c r="AS53" i="2"/>
  <c r="AS54" i="2"/>
  <c r="AS55" i="2"/>
  <c r="AS2" i="2"/>
  <c r="J114" i="45"/>
  <c r="J90" i="45"/>
  <c r="J91" i="45" s="1"/>
  <c r="I41" i="45" s="1"/>
  <c r="AT8" i="2" s="1"/>
  <c r="I81" i="45"/>
  <c r="AT48" i="2" s="1"/>
  <c r="I61" i="45"/>
  <c r="J24" i="45"/>
  <c r="J100" i="45" s="1"/>
  <c r="J23" i="45"/>
  <c r="J95" i="45" s="1"/>
  <c r="G16" i="45"/>
  <c r="I40" i="45" s="1"/>
  <c r="AT7" i="2" s="1"/>
  <c r="C9" i="45"/>
  <c r="J18" i="44"/>
  <c r="I85" i="61" l="1"/>
  <c r="BH51" i="2" s="1"/>
  <c r="I75" i="48"/>
  <c r="AU42" i="2" s="1"/>
  <c r="G19" i="55"/>
  <c r="I49" i="62"/>
  <c r="BI15" i="2" s="1"/>
  <c r="J102" i="62"/>
  <c r="J103" i="62" s="1"/>
  <c r="J97" i="62"/>
  <c r="J98" i="62" s="1"/>
  <c r="J99" i="62" s="1"/>
  <c r="I68" i="62" s="1"/>
  <c r="BI34" i="2" s="1"/>
  <c r="J103" i="61"/>
  <c r="J97" i="61"/>
  <c r="J98" i="61" s="1"/>
  <c r="J99" i="61" s="1"/>
  <c r="I68" i="61" s="1"/>
  <c r="BH34" i="2" s="1"/>
  <c r="J102" i="60"/>
  <c r="J103" i="60" s="1"/>
  <c r="J97" i="60"/>
  <c r="J98" i="60" s="1"/>
  <c r="J99" i="60" s="1"/>
  <c r="I68" i="60" s="1"/>
  <c r="BG34" i="2" s="1"/>
  <c r="J102" i="59"/>
  <c r="J103" i="59" s="1"/>
  <c r="J97" i="59"/>
  <c r="J98" i="59" s="1"/>
  <c r="J99" i="59" s="1"/>
  <c r="I68" i="59" s="1"/>
  <c r="BF34" i="2" s="1"/>
  <c r="J97" i="58"/>
  <c r="J98" i="58" s="1"/>
  <c r="J99" i="58" s="1"/>
  <c r="I68" i="58" s="1"/>
  <c r="BE34" i="2" s="1"/>
  <c r="J102" i="58"/>
  <c r="J103" i="58" s="1"/>
  <c r="J102" i="57"/>
  <c r="J103" i="57" s="1"/>
  <c r="J97" i="57"/>
  <c r="J98" i="57" s="1"/>
  <c r="J99" i="57" s="1"/>
  <c r="I68" i="57" s="1"/>
  <c r="BD34" i="2" s="1"/>
  <c r="J103" i="56"/>
  <c r="J102" i="56"/>
  <c r="I81" i="56"/>
  <c r="BC47" i="2" s="1"/>
  <c r="J98" i="56"/>
  <c r="J99" i="56" s="1"/>
  <c r="I68" i="56" s="1"/>
  <c r="BC34" i="2" s="1"/>
  <c r="J102" i="55"/>
  <c r="J103" i="55" s="1"/>
  <c r="J97" i="55"/>
  <c r="J98" i="55" s="1"/>
  <c r="J99" i="55" s="1"/>
  <c r="I68" i="55" s="1"/>
  <c r="BB34" i="2" s="1"/>
  <c r="J96" i="54"/>
  <c r="J97" i="54" s="1"/>
  <c r="J98" i="54" s="1"/>
  <c r="I67" i="54" s="1"/>
  <c r="BA34" i="2" s="1"/>
  <c r="J101" i="54"/>
  <c r="J102" i="54" s="1"/>
  <c r="J102" i="53"/>
  <c r="J101" i="53"/>
  <c r="J97" i="53"/>
  <c r="J98" i="53" s="1"/>
  <c r="I67" i="53" s="1"/>
  <c r="AZ34" i="2" s="1"/>
  <c r="J101" i="52"/>
  <c r="J102" i="52" s="1"/>
  <c r="J96" i="52"/>
  <c r="J97" i="52" s="1"/>
  <c r="J98" i="52" s="1"/>
  <c r="I67" i="52" s="1"/>
  <c r="AY34" i="2" s="1"/>
  <c r="J101" i="51"/>
  <c r="J102" i="51" s="1"/>
  <c r="J97" i="51"/>
  <c r="J98" i="51" s="1"/>
  <c r="I67" i="51" s="1"/>
  <c r="AX34" i="2" s="1"/>
  <c r="J101" i="50"/>
  <c r="J102" i="50" s="1"/>
  <c r="J96" i="50"/>
  <c r="J97" i="50" s="1"/>
  <c r="J98" i="50" s="1"/>
  <c r="I67" i="50" s="1"/>
  <c r="AW34" i="2" s="1"/>
  <c r="J101" i="49"/>
  <c r="J102" i="49" s="1"/>
  <c r="J96" i="49"/>
  <c r="J97" i="49" s="1"/>
  <c r="J98" i="49" s="1"/>
  <c r="I67" i="49" s="1"/>
  <c r="AV34" i="2" s="1"/>
  <c r="J96" i="48"/>
  <c r="J97" i="48" s="1"/>
  <c r="J98" i="48" s="1"/>
  <c r="I67" i="48" s="1"/>
  <c r="AU34" i="2" s="1"/>
  <c r="J101" i="48"/>
  <c r="J102" i="48" s="1"/>
  <c r="J97" i="47"/>
  <c r="J98" i="47" s="1"/>
  <c r="I67" i="47" s="1"/>
  <c r="J96" i="47"/>
  <c r="J101" i="47"/>
  <c r="J102" i="47" s="1"/>
  <c r="J96" i="46"/>
  <c r="J97" i="46" s="1"/>
  <c r="J98" i="46" s="1"/>
  <c r="I67" i="46" s="1"/>
  <c r="J101" i="46"/>
  <c r="J102" i="46" s="1"/>
  <c r="J96" i="45"/>
  <c r="J97" i="45" s="1"/>
  <c r="J98" i="45" s="1"/>
  <c r="I67" i="45" s="1"/>
  <c r="AT34" i="2" s="1"/>
  <c r="J101" i="45"/>
  <c r="J102" i="45" s="1"/>
  <c r="J24" i="44"/>
  <c r="J100" i="44" s="1"/>
  <c r="J114" i="44"/>
  <c r="J90" i="44"/>
  <c r="J91" i="44" s="1"/>
  <c r="I41" i="44" s="1"/>
  <c r="AS8" i="2" s="1"/>
  <c r="I61" i="44"/>
  <c r="AS28" i="2" s="1"/>
  <c r="J17" i="44"/>
  <c r="G16" i="44"/>
  <c r="I40" i="44" s="1"/>
  <c r="AS7" i="2" s="1"/>
  <c r="C9" i="44"/>
  <c r="AR4" i="2"/>
  <c r="AR5" i="2"/>
  <c r="AR6" i="2"/>
  <c r="AR9" i="2"/>
  <c r="AR10" i="2"/>
  <c r="AR11" i="2"/>
  <c r="AR12" i="2"/>
  <c r="AR13" i="2"/>
  <c r="AR14" i="2"/>
  <c r="AR15" i="2"/>
  <c r="AR16" i="2"/>
  <c r="AR17" i="2"/>
  <c r="AR18" i="2"/>
  <c r="AR19" i="2"/>
  <c r="AR20" i="2"/>
  <c r="AR21" i="2"/>
  <c r="AR22" i="2"/>
  <c r="AR23" i="2"/>
  <c r="AR24" i="2"/>
  <c r="AR25" i="2"/>
  <c r="AR26" i="2"/>
  <c r="AR27" i="2"/>
  <c r="AR28" i="2"/>
  <c r="AR29" i="2"/>
  <c r="AR30" i="2"/>
  <c r="AR36" i="2"/>
  <c r="AR37" i="2"/>
  <c r="AR38" i="2"/>
  <c r="AR39" i="2"/>
  <c r="AR40" i="2"/>
  <c r="AR41" i="2"/>
  <c r="AR42" i="2"/>
  <c r="AR43" i="2"/>
  <c r="AR44" i="2"/>
  <c r="AR45" i="2"/>
  <c r="AR46" i="2"/>
  <c r="AR47" i="2"/>
  <c r="AR48" i="2"/>
  <c r="AR49" i="2"/>
  <c r="AR50" i="2"/>
  <c r="AR51" i="2"/>
  <c r="AR52" i="2"/>
  <c r="AR53" i="2"/>
  <c r="AR54" i="2"/>
  <c r="AR55" i="2"/>
  <c r="AR2" i="2"/>
  <c r="J114" i="43"/>
  <c r="J100" i="43"/>
  <c r="J90" i="43"/>
  <c r="J91" i="43" s="1"/>
  <c r="I41" i="43" s="1"/>
  <c r="AR8" i="2" s="1"/>
  <c r="I81" i="43"/>
  <c r="I61" i="43"/>
  <c r="J17" i="43"/>
  <c r="J23" i="43" s="1"/>
  <c r="J95" i="43" s="1"/>
  <c r="I40" i="43"/>
  <c r="AR7" i="2" s="1"/>
  <c r="G16" i="43"/>
  <c r="C9" i="43"/>
  <c r="AQ4" i="2"/>
  <c r="AQ5" i="2"/>
  <c r="AQ6" i="2"/>
  <c r="AQ9" i="2"/>
  <c r="AQ10" i="2"/>
  <c r="AQ11" i="2"/>
  <c r="AQ12" i="2"/>
  <c r="AQ13" i="2"/>
  <c r="AQ14" i="2"/>
  <c r="AQ15" i="2"/>
  <c r="AQ16" i="2"/>
  <c r="AQ17" i="2"/>
  <c r="AQ18" i="2"/>
  <c r="AQ19" i="2"/>
  <c r="AQ20" i="2"/>
  <c r="AQ21" i="2"/>
  <c r="AQ22" i="2"/>
  <c r="AQ23" i="2"/>
  <c r="AQ24" i="2"/>
  <c r="AQ25" i="2"/>
  <c r="AQ26" i="2"/>
  <c r="AQ27" i="2"/>
  <c r="AQ28" i="2"/>
  <c r="AQ29" i="2"/>
  <c r="AQ30" i="2"/>
  <c r="AQ36" i="2"/>
  <c r="AQ37" i="2"/>
  <c r="AQ38" i="2"/>
  <c r="AQ39" i="2"/>
  <c r="AQ40" i="2"/>
  <c r="AQ41" i="2"/>
  <c r="AQ42" i="2"/>
  <c r="AQ43" i="2"/>
  <c r="AQ44" i="2"/>
  <c r="AQ45" i="2"/>
  <c r="AQ46" i="2"/>
  <c r="AQ47" i="2"/>
  <c r="AQ49" i="2"/>
  <c r="AQ50" i="2"/>
  <c r="AQ51" i="2"/>
  <c r="AQ52" i="2"/>
  <c r="AQ53" i="2"/>
  <c r="AQ54" i="2"/>
  <c r="AQ55" i="2"/>
  <c r="AQ2" i="2"/>
  <c r="J17" i="42"/>
  <c r="J23" i="42" s="1"/>
  <c r="J95" i="42" s="1"/>
  <c r="G16" i="42"/>
  <c r="J114" i="42"/>
  <c r="J100" i="42"/>
  <c r="J90" i="42"/>
  <c r="J91" i="42" s="1"/>
  <c r="I41" i="42" s="1"/>
  <c r="AQ8" i="2" s="1"/>
  <c r="I81" i="42"/>
  <c r="AQ48" i="2" s="1"/>
  <c r="I61" i="42"/>
  <c r="I40" i="42"/>
  <c r="AQ7" i="2" s="1"/>
  <c r="C9" i="42"/>
  <c r="AP4" i="2"/>
  <c r="AP5" i="2"/>
  <c r="AP6" i="2"/>
  <c r="AP9" i="2"/>
  <c r="AP10" i="2"/>
  <c r="AP11" i="2"/>
  <c r="AP12" i="2"/>
  <c r="AP13" i="2"/>
  <c r="AP14" i="2"/>
  <c r="AP16" i="2"/>
  <c r="AP17" i="2"/>
  <c r="AP18" i="2"/>
  <c r="AP19" i="2"/>
  <c r="AP20" i="2"/>
  <c r="AP21" i="2"/>
  <c r="AP22" i="2"/>
  <c r="AP23" i="2"/>
  <c r="AP24" i="2"/>
  <c r="AP25" i="2"/>
  <c r="AP26" i="2"/>
  <c r="AP27" i="2"/>
  <c r="AP29" i="2"/>
  <c r="AP30" i="2"/>
  <c r="AP36" i="2"/>
  <c r="AP37" i="2"/>
  <c r="AP38" i="2"/>
  <c r="AP39" i="2"/>
  <c r="AP40" i="2"/>
  <c r="AP41" i="2"/>
  <c r="AP42" i="2"/>
  <c r="AP43" i="2"/>
  <c r="AP44" i="2"/>
  <c r="AP45" i="2"/>
  <c r="AP46" i="2"/>
  <c r="AP47" i="2"/>
  <c r="AP49" i="2"/>
  <c r="AP50" i="2"/>
  <c r="AP51" i="2"/>
  <c r="AP52" i="2"/>
  <c r="AP53" i="2"/>
  <c r="AP54" i="2"/>
  <c r="AP55" i="2"/>
  <c r="AP2" i="2"/>
  <c r="AO4" i="2"/>
  <c r="AO5" i="2"/>
  <c r="AO6" i="2"/>
  <c r="AO8" i="2"/>
  <c r="AO9" i="2"/>
  <c r="AO10" i="2"/>
  <c r="AO11" i="2"/>
  <c r="AO12" i="2"/>
  <c r="AO13" i="2"/>
  <c r="AO14" i="2"/>
  <c r="AO15" i="2"/>
  <c r="AO16" i="2"/>
  <c r="AO17" i="2"/>
  <c r="AO18" i="2"/>
  <c r="AO19" i="2"/>
  <c r="AO20" i="2"/>
  <c r="AO21" i="2"/>
  <c r="AO22" i="2"/>
  <c r="AO23" i="2"/>
  <c r="AO24" i="2"/>
  <c r="AO25" i="2"/>
  <c r="AO26" i="2"/>
  <c r="AO27" i="2"/>
  <c r="AO29" i="2"/>
  <c r="AO30" i="2"/>
  <c r="AO36" i="2"/>
  <c r="AO37" i="2"/>
  <c r="AO38" i="2"/>
  <c r="AO39" i="2"/>
  <c r="AO40" i="2"/>
  <c r="AO41" i="2"/>
  <c r="AO42" i="2"/>
  <c r="AO43" i="2"/>
  <c r="AO44" i="2"/>
  <c r="AO45" i="2"/>
  <c r="AO46" i="2"/>
  <c r="AO47" i="2"/>
  <c r="AO49" i="2"/>
  <c r="AO50" i="2"/>
  <c r="AO51" i="2"/>
  <c r="AO52" i="2"/>
  <c r="AO53" i="2"/>
  <c r="AO54" i="2"/>
  <c r="AO55" i="2"/>
  <c r="J114" i="41"/>
  <c r="J100" i="41"/>
  <c r="J95" i="41"/>
  <c r="J90" i="41"/>
  <c r="J91" i="41" s="1"/>
  <c r="I41" i="41" s="1"/>
  <c r="AP8" i="2" s="1"/>
  <c r="I81" i="41"/>
  <c r="AP48" i="2" s="1"/>
  <c r="I61" i="41"/>
  <c r="AP28" i="2" s="1"/>
  <c r="J17" i="41"/>
  <c r="I48" i="41" s="1"/>
  <c r="AP15" i="2" s="1"/>
  <c r="G16" i="41"/>
  <c r="I40" i="41" s="1"/>
  <c r="AP7" i="2" s="1"/>
  <c r="C9" i="41"/>
  <c r="AO2" i="2"/>
  <c r="I62" i="40"/>
  <c r="AO28" i="2" s="1"/>
  <c r="I82" i="40"/>
  <c r="AO48" i="2" s="1"/>
  <c r="G16" i="40"/>
  <c r="J115" i="40"/>
  <c r="J101" i="40"/>
  <c r="J102" i="40" s="1"/>
  <c r="J96" i="40"/>
  <c r="J91" i="40"/>
  <c r="J92" i="40" s="1"/>
  <c r="I42" i="40" s="1"/>
  <c r="J18" i="40"/>
  <c r="I57" i="40" s="1"/>
  <c r="J17" i="40"/>
  <c r="I49" i="40" s="1"/>
  <c r="I41" i="40"/>
  <c r="AO7" i="2" s="1"/>
  <c r="C9" i="40"/>
  <c r="AN4" i="2"/>
  <c r="AN5" i="2"/>
  <c r="AN6" i="2"/>
  <c r="AN9" i="2"/>
  <c r="AN10" i="2"/>
  <c r="AN11" i="2"/>
  <c r="AN12" i="2"/>
  <c r="AN13" i="2"/>
  <c r="AN14" i="2"/>
  <c r="AN16" i="2"/>
  <c r="AN17" i="2"/>
  <c r="AN18" i="2"/>
  <c r="AN19" i="2"/>
  <c r="AN20" i="2"/>
  <c r="AN21" i="2"/>
  <c r="AN22" i="2"/>
  <c r="AN24" i="2"/>
  <c r="AN25" i="2"/>
  <c r="AN26" i="2"/>
  <c r="AN27" i="2"/>
  <c r="AN28" i="2"/>
  <c r="AN29" i="2"/>
  <c r="AN30" i="2"/>
  <c r="AN36" i="2"/>
  <c r="AN37" i="2"/>
  <c r="AN38" i="2"/>
  <c r="AN39" i="2"/>
  <c r="AN40" i="2"/>
  <c r="AN41" i="2"/>
  <c r="AN42" i="2"/>
  <c r="AN43" i="2"/>
  <c r="AN44" i="2"/>
  <c r="AN45" i="2"/>
  <c r="AN46" i="2"/>
  <c r="AN47" i="2"/>
  <c r="AN48" i="2"/>
  <c r="AN49" i="2"/>
  <c r="AN50" i="2"/>
  <c r="AN51" i="2"/>
  <c r="AN52" i="2"/>
  <c r="AN54" i="2"/>
  <c r="AN55" i="2"/>
  <c r="AN2" i="2"/>
  <c r="AM4" i="2"/>
  <c r="AM5" i="2"/>
  <c r="AM6" i="2"/>
  <c r="AM8" i="2"/>
  <c r="AM9" i="2"/>
  <c r="AM10" i="2"/>
  <c r="AM11" i="2"/>
  <c r="AM12" i="2"/>
  <c r="AM13" i="2"/>
  <c r="AM14" i="2"/>
  <c r="AM16" i="2"/>
  <c r="AM17" i="2"/>
  <c r="AM18" i="2"/>
  <c r="AM19" i="2"/>
  <c r="AM20" i="2"/>
  <c r="AM21" i="2"/>
  <c r="AM24" i="2"/>
  <c r="AM25" i="2"/>
  <c r="AM26" i="2"/>
  <c r="AM27" i="2"/>
  <c r="AM28" i="2"/>
  <c r="AM29" i="2"/>
  <c r="AM30" i="2"/>
  <c r="AM36" i="2"/>
  <c r="AM38" i="2"/>
  <c r="AM39" i="2"/>
  <c r="AM40" i="2"/>
  <c r="AM41" i="2"/>
  <c r="AM42" i="2"/>
  <c r="AM43" i="2"/>
  <c r="AM44" i="2"/>
  <c r="AM45" i="2"/>
  <c r="AM46" i="2"/>
  <c r="AM47" i="2"/>
  <c r="AM48" i="2"/>
  <c r="AM49" i="2"/>
  <c r="AM50" i="2"/>
  <c r="AM51" i="2"/>
  <c r="AM52" i="2"/>
  <c r="AM54" i="2"/>
  <c r="AM55" i="2"/>
  <c r="AM2" i="2"/>
  <c r="J115" i="39"/>
  <c r="J101" i="39"/>
  <c r="J102" i="39" s="1"/>
  <c r="J96" i="39"/>
  <c r="J91" i="39"/>
  <c r="J92" i="39" s="1"/>
  <c r="I42" i="39" s="1"/>
  <c r="AN8" i="2" s="1"/>
  <c r="J18" i="39"/>
  <c r="I57" i="39" s="1"/>
  <c r="AN23" i="2" s="1"/>
  <c r="J17" i="39"/>
  <c r="I49" i="39" s="1"/>
  <c r="AN15" i="2" s="1"/>
  <c r="G16" i="39"/>
  <c r="I41" i="39" s="1"/>
  <c r="AN7" i="2" s="1"/>
  <c r="C9" i="39"/>
  <c r="J19" i="38"/>
  <c r="J20" i="38"/>
  <c r="J18" i="38"/>
  <c r="I73" i="38" s="1"/>
  <c r="AM37" i="2" s="1"/>
  <c r="J17" i="38"/>
  <c r="I51" i="38" s="1"/>
  <c r="AM15" i="2" s="1"/>
  <c r="G16" i="38"/>
  <c r="I43" i="38" s="1"/>
  <c r="AM7" i="2" s="1"/>
  <c r="J117" i="38"/>
  <c r="J98" i="38"/>
  <c r="J99" i="38" s="1"/>
  <c r="J93" i="38"/>
  <c r="J94" i="38" s="1"/>
  <c r="I44" i="38" s="1"/>
  <c r="J103" i="38"/>
  <c r="C9" i="38"/>
  <c r="AL4" i="2"/>
  <c r="AL5" i="2"/>
  <c r="AL6" i="2"/>
  <c r="AL8" i="2"/>
  <c r="AL9" i="2"/>
  <c r="AL10" i="2"/>
  <c r="AL11" i="2"/>
  <c r="AL12" i="2"/>
  <c r="AL13" i="2"/>
  <c r="AL14" i="2"/>
  <c r="AL15" i="2"/>
  <c r="AL16" i="2"/>
  <c r="AL17" i="2"/>
  <c r="AL18" i="2"/>
  <c r="AL19" i="2"/>
  <c r="AL20" i="2"/>
  <c r="AL21" i="2"/>
  <c r="AL22" i="2"/>
  <c r="AL23" i="2"/>
  <c r="AL24" i="2"/>
  <c r="AL25" i="2"/>
  <c r="AL26" i="2"/>
  <c r="AL27" i="2"/>
  <c r="AL28" i="2"/>
  <c r="AL29" i="2"/>
  <c r="AL30" i="2"/>
  <c r="AL36" i="2"/>
  <c r="AL37" i="2"/>
  <c r="AL38" i="2"/>
  <c r="AL39" i="2"/>
  <c r="AL40" i="2"/>
  <c r="AL41" i="2"/>
  <c r="AL42" i="2"/>
  <c r="AL43" i="2"/>
  <c r="AL44" i="2"/>
  <c r="AL45" i="2"/>
  <c r="AL46" i="2"/>
  <c r="AL47" i="2"/>
  <c r="AL48" i="2"/>
  <c r="AL49" i="2"/>
  <c r="AL50" i="2"/>
  <c r="AL52" i="2"/>
  <c r="AL54" i="2"/>
  <c r="AL55" i="2"/>
  <c r="AL2" i="2"/>
  <c r="AK4" i="2"/>
  <c r="AK5" i="2"/>
  <c r="AK6" i="2"/>
  <c r="AK9" i="2"/>
  <c r="AK10" i="2"/>
  <c r="AK11" i="2"/>
  <c r="AK12" i="2"/>
  <c r="AK13" i="2"/>
  <c r="AK14" i="2"/>
  <c r="AK15" i="2"/>
  <c r="AK16" i="2"/>
  <c r="AK17" i="2"/>
  <c r="AK18" i="2"/>
  <c r="AK19" i="2"/>
  <c r="AK20" i="2"/>
  <c r="AK21" i="2"/>
  <c r="AK22" i="2"/>
  <c r="AK23" i="2"/>
  <c r="AK24" i="2"/>
  <c r="AK25" i="2"/>
  <c r="AK26" i="2"/>
  <c r="AK27" i="2"/>
  <c r="AK28" i="2"/>
  <c r="AK29" i="2"/>
  <c r="AK30" i="2"/>
  <c r="AK36" i="2"/>
  <c r="AK37" i="2"/>
  <c r="AK38" i="2"/>
  <c r="AK39" i="2"/>
  <c r="AK40" i="2"/>
  <c r="AK41" i="2"/>
  <c r="AK42" i="2"/>
  <c r="AK43" i="2"/>
  <c r="AK44" i="2"/>
  <c r="AK45" i="2"/>
  <c r="AK46" i="2"/>
  <c r="AK47" i="2"/>
  <c r="AK48" i="2"/>
  <c r="AK49" i="2"/>
  <c r="AK50" i="2"/>
  <c r="AK51" i="2"/>
  <c r="AK52" i="2"/>
  <c r="AK54" i="2"/>
  <c r="AK55" i="2"/>
  <c r="AK2" i="2"/>
  <c r="J114" i="37"/>
  <c r="J90" i="37"/>
  <c r="J91" i="37" s="1"/>
  <c r="I41" i="37" s="1"/>
  <c r="I84" i="37"/>
  <c r="AL51" i="2" s="1"/>
  <c r="J24" i="37"/>
  <c r="J100" i="37" s="1"/>
  <c r="J23" i="37"/>
  <c r="J95" i="37" s="1"/>
  <c r="J17" i="37"/>
  <c r="G16" i="37"/>
  <c r="I40" i="37" s="1"/>
  <c r="AL7" i="2" s="1"/>
  <c r="C9" i="37"/>
  <c r="J24" i="36"/>
  <c r="J100" i="36" s="1"/>
  <c r="J18" i="36"/>
  <c r="J23" i="36" s="1"/>
  <c r="J95" i="36" s="1"/>
  <c r="J17" i="36"/>
  <c r="I84" i="36" s="1"/>
  <c r="G16" i="36"/>
  <c r="AK7" i="2" s="1"/>
  <c r="AJ4" i="2"/>
  <c r="AJ5" i="2"/>
  <c r="AJ6" i="2"/>
  <c r="AJ8" i="2"/>
  <c r="AJ9" i="2"/>
  <c r="AJ10" i="2"/>
  <c r="AJ11" i="2"/>
  <c r="AJ12" i="2"/>
  <c r="AJ13" i="2"/>
  <c r="AJ14" i="2"/>
  <c r="AJ15" i="2"/>
  <c r="AJ16" i="2"/>
  <c r="AJ17" i="2"/>
  <c r="AJ19" i="2"/>
  <c r="AJ20" i="2"/>
  <c r="AJ21" i="2"/>
  <c r="AJ22" i="2"/>
  <c r="AJ23" i="2"/>
  <c r="AJ24" i="2"/>
  <c r="AJ25" i="2"/>
  <c r="AJ26" i="2"/>
  <c r="AJ27" i="2"/>
  <c r="AJ28" i="2"/>
  <c r="AJ29" i="2"/>
  <c r="AJ30" i="2"/>
  <c r="AJ31" i="2"/>
  <c r="AJ32" i="2"/>
  <c r="AJ33" i="2"/>
  <c r="AJ35" i="2"/>
  <c r="AJ36" i="2"/>
  <c r="AJ37" i="2"/>
  <c r="AJ38" i="2"/>
  <c r="AJ39" i="2"/>
  <c r="AJ40" i="2"/>
  <c r="AJ41" i="2"/>
  <c r="AJ43" i="2"/>
  <c r="AJ44" i="2"/>
  <c r="AJ45" i="2"/>
  <c r="AJ46" i="2"/>
  <c r="AJ47" i="2"/>
  <c r="AJ48" i="2"/>
  <c r="AJ49" i="2"/>
  <c r="AJ50" i="2"/>
  <c r="AJ51" i="2"/>
  <c r="AJ52" i="2"/>
  <c r="AJ54" i="2"/>
  <c r="AJ55" i="2"/>
  <c r="AJ2" i="2"/>
  <c r="AI4" i="2"/>
  <c r="AI5" i="2"/>
  <c r="AI6" i="2"/>
  <c r="AI9" i="2"/>
  <c r="AI10" i="2"/>
  <c r="AI11" i="2"/>
  <c r="AI12" i="2"/>
  <c r="AI13" i="2"/>
  <c r="AI14" i="2"/>
  <c r="AI15" i="2"/>
  <c r="AI16" i="2"/>
  <c r="AI17" i="2"/>
  <c r="AI19" i="2"/>
  <c r="AI20" i="2"/>
  <c r="AI21" i="2"/>
  <c r="AI22" i="2"/>
  <c r="AI23" i="2"/>
  <c r="AI24" i="2"/>
  <c r="AI25" i="2"/>
  <c r="AI26" i="2"/>
  <c r="AI27" i="2"/>
  <c r="AI28" i="2"/>
  <c r="AI29" i="2"/>
  <c r="AI30" i="2"/>
  <c r="AI31" i="2"/>
  <c r="AI32" i="2"/>
  <c r="AI33" i="2"/>
  <c r="AI35" i="2"/>
  <c r="AI36" i="2"/>
  <c r="AI37" i="2"/>
  <c r="AI38" i="2"/>
  <c r="AI39" i="2"/>
  <c r="AI40" i="2"/>
  <c r="AI41" i="2"/>
  <c r="AI42" i="2"/>
  <c r="AI43" i="2"/>
  <c r="AI44" i="2"/>
  <c r="AI45" i="2"/>
  <c r="AI46" i="2"/>
  <c r="AI47" i="2"/>
  <c r="AI48" i="2"/>
  <c r="AI49" i="2"/>
  <c r="AI50" i="2"/>
  <c r="AI51" i="2"/>
  <c r="AI52" i="2"/>
  <c r="AI54" i="2"/>
  <c r="AI55" i="2"/>
  <c r="AI2" i="2"/>
  <c r="J114" i="36"/>
  <c r="J90" i="36"/>
  <c r="J91" i="36" s="1"/>
  <c r="I41" i="36" s="1"/>
  <c r="AK8" i="2" s="1"/>
  <c r="C9" i="36"/>
  <c r="J113" i="35"/>
  <c r="J99" i="35"/>
  <c r="J94" i="35"/>
  <c r="J89" i="35"/>
  <c r="J90" i="35" s="1"/>
  <c r="I40" i="35" s="1"/>
  <c r="I74" i="35"/>
  <c r="AJ42" i="2" s="1"/>
  <c r="I50" i="35"/>
  <c r="AJ18" i="2" s="1"/>
  <c r="G16" i="35"/>
  <c r="I39" i="35" s="1"/>
  <c r="AJ7" i="2" s="1"/>
  <c r="C9" i="35"/>
  <c r="G16" i="34"/>
  <c r="I39" i="34" s="1"/>
  <c r="AI7" i="2" s="1"/>
  <c r="AH4" i="2"/>
  <c r="AH5" i="2"/>
  <c r="AH6" i="2"/>
  <c r="AH9" i="2"/>
  <c r="AH10" i="2"/>
  <c r="AH11" i="2"/>
  <c r="AH12" i="2"/>
  <c r="AH13" i="2"/>
  <c r="AH14" i="2"/>
  <c r="AH15" i="2"/>
  <c r="AH16" i="2"/>
  <c r="AH17" i="2"/>
  <c r="AH19" i="2"/>
  <c r="AH20" i="2"/>
  <c r="AH21" i="2"/>
  <c r="AH22" i="2"/>
  <c r="AH23" i="2"/>
  <c r="AH24" i="2"/>
  <c r="AH25" i="2"/>
  <c r="AH26" i="2"/>
  <c r="AH27" i="2"/>
  <c r="AH28" i="2"/>
  <c r="AH29" i="2"/>
  <c r="AH30" i="2"/>
  <c r="AH31" i="2"/>
  <c r="AH32" i="2"/>
  <c r="AH33" i="2"/>
  <c r="AH35" i="2"/>
  <c r="AH36" i="2"/>
  <c r="AH37" i="2"/>
  <c r="AH38" i="2"/>
  <c r="AH39" i="2"/>
  <c r="AH40" i="2"/>
  <c r="AH41" i="2"/>
  <c r="AH42" i="2"/>
  <c r="AH43" i="2"/>
  <c r="AH44" i="2"/>
  <c r="AH45" i="2"/>
  <c r="AH46" i="2"/>
  <c r="AH47" i="2"/>
  <c r="AH48" i="2"/>
  <c r="AH49" i="2"/>
  <c r="AH50" i="2"/>
  <c r="AH51" i="2"/>
  <c r="AH52" i="2"/>
  <c r="AH54" i="2"/>
  <c r="AH55" i="2"/>
  <c r="AH2" i="2"/>
  <c r="AG4" i="2"/>
  <c r="AG5" i="2"/>
  <c r="AG6" i="2"/>
  <c r="AG8" i="2"/>
  <c r="AG9" i="2"/>
  <c r="AG10" i="2"/>
  <c r="AG11" i="2"/>
  <c r="AG12" i="2"/>
  <c r="AG13" i="2"/>
  <c r="AG14" i="2"/>
  <c r="AG15" i="2"/>
  <c r="AG16" i="2"/>
  <c r="AG17" i="2"/>
  <c r="AG19" i="2"/>
  <c r="AG20" i="2"/>
  <c r="AG21" i="2"/>
  <c r="AG22" i="2"/>
  <c r="AG23" i="2"/>
  <c r="AG24" i="2"/>
  <c r="AG25" i="2"/>
  <c r="AG26" i="2"/>
  <c r="AG27" i="2"/>
  <c r="AG28" i="2"/>
  <c r="AG30" i="2"/>
  <c r="AG31" i="2"/>
  <c r="AG32" i="2"/>
  <c r="AG33" i="2"/>
  <c r="AG35" i="2"/>
  <c r="AG36" i="2"/>
  <c r="AG37" i="2"/>
  <c r="AG38" i="2"/>
  <c r="AG39" i="2"/>
  <c r="AG40" i="2"/>
  <c r="AG41" i="2"/>
  <c r="AG43" i="2"/>
  <c r="AG44" i="2"/>
  <c r="AG45" i="2"/>
  <c r="AG46" i="2"/>
  <c r="AG47" i="2"/>
  <c r="AG48" i="2"/>
  <c r="AG49" i="2"/>
  <c r="AG50" i="2"/>
  <c r="AG51" i="2"/>
  <c r="AG52" i="2"/>
  <c r="AG54" i="2"/>
  <c r="AG55" i="2"/>
  <c r="AG2" i="2"/>
  <c r="J113" i="34"/>
  <c r="J99" i="34"/>
  <c r="J94" i="34"/>
  <c r="J89" i="34"/>
  <c r="J90" i="34" s="1"/>
  <c r="I40" i="34" s="1"/>
  <c r="AI8" i="2" s="1"/>
  <c r="I74" i="34"/>
  <c r="I50" i="34"/>
  <c r="AI18" i="2" s="1"/>
  <c r="C9" i="34"/>
  <c r="I50" i="33"/>
  <c r="AH18" i="2" s="1"/>
  <c r="J113" i="33"/>
  <c r="J99" i="33"/>
  <c r="J94" i="33"/>
  <c r="J89" i="33"/>
  <c r="J90" i="33" s="1"/>
  <c r="I40" i="33" s="1"/>
  <c r="AH8" i="2" s="1"/>
  <c r="G16" i="33"/>
  <c r="I39" i="33" s="1"/>
  <c r="AH7" i="2" s="1"/>
  <c r="C9" i="33"/>
  <c r="G16" i="32"/>
  <c r="AF4" i="2"/>
  <c r="AF5" i="2"/>
  <c r="AF6" i="2"/>
  <c r="AF9" i="2"/>
  <c r="AF10" i="2"/>
  <c r="AF11" i="2"/>
  <c r="AF12" i="2"/>
  <c r="AF13" i="2"/>
  <c r="AF14" i="2"/>
  <c r="AF15" i="2"/>
  <c r="AF16" i="2"/>
  <c r="AF17" i="2"/>
  <c r="AF19" i="2"/>
  <c r="AF20" i="2"/>
  <c r="AF21" i="2"/>
  <c r="AF22" i="2"/>
  <c r="AF23" i="2"/>
  <c r="AF24" i="2"/>
  <c r="AF25" i="2"/>
  <c r="AF26" i="2"/>
  <c r="AF27" i="2"/>
  <c r="AF28" i="2"/>
  <c r="AF29" i="2"/>
  <c r="AF30" i="2"/>
  <c r="AF31" i="2"/>
  <c r="AF32" i="2"/>
  <c r="AF33" i="2"/>
  <c r="AF35" i="2"/>
  <c r="AF36" i="2"/>
  <c r="AF37" i="2"/>
  <c r="AF38" i="2"/>
  <c r="AF39" i="2"/>
  <c r="AF40" i="2"/>
  <c r="AF41" i="2"/>
  <c r="AF43" i="2"/>
  <c r="AF44" i="2"/>
  <c r="AF45" i="2"/>
  <c r="AF46" i="2"/>
  <c r="AF47" i="2"/>
  <c r="AF48" i="2"/>
  <c r="AF49" i="2"/>
  <c r="AF50" i="2"/>
  <c r="AF51" i="2"/>
  <c r="AF52" i="2"/>
  <c r="AF54" i="2"/>
  <c r="AF55" i="2"/>
  <c r="AF2" i="2"/>
  <c r="AE4" i="2"/>
  <c r="AE5" i="2"/>
  <c r="AE6" i="2"/>
  <c r="AE8" i="2"/>
  <c r="AE9" i="2"/>
  <c r="AE10" i="2"/>
  <c r="AE11" i="2"/>
  <c r="AE12" i="2"/>
  <c r="AE13" i="2"/>
  <c r="AE14" i="2"/>
  <c r="AE15" i="2"/>
  <c r="AE16" i="2"/>
  <c r="AE17" i="2"/>
  <c r="AE19" i="2"/>
  <c r="AE20" i="2"/>
  <c r="AE21" i="2"/>
  <c r="AE22" i="2"/>
  <c r="AE23" i="2"/>
  <c r="AE24" i="2"/>
  <c r="AE25" i="2"/>
  <c r="AE26" i="2"/>
  <c r="AE27" i="2"/>
  <c r="AE28" i="2"/>
  <c r="AE30" i="2"/>
  <c r="AE31" i="2"/>
  <c r="AE32" i="2"/>
  <c r="AE33" i="2"/>
  <c r="AE35" i="2"/>
  <c r="AE36" i="2"/>
  <c r="AE37" i="2"/>
  <c r="AE38" i="2"/>
  <c r="AE39" i="2"/>
  <c r="AE40" i="2"/>
  <c r="AE41" i="2"/>
  <c r="AE43" i="2"/>
  <c r="AE44" i="2"/>
  <c r="AE45" i="2"/>
  <c r="AE46" i="2"/>
  <c r="AE47" i="2"/>
  <c r="AE48" i="2"/>
  <c r="AE49" i="2"/>
  <c r="AE50" i="2"/>
  <c r="AE51" i="2"/>
  <c r="AE52" i="2"/>
  <c r="AE54" i="2"/>
  <c r="AE55" i="2"/>
  <c r="AE2" i="2"/>
  <c r="J113" i="32"/>
  <c r="J99" i="32"/>
  <c r="J94" i="32"/>
  <c r="J95" i="32" s="1"/>
  <c r="J89" i="32"/>
  <c r="J90" i="32" s="1"/>
  <c r="I40" i="32" s="1"/>
  <c r="I74" i="32"/>
  <c r="AG42" i="2" s="1"/>
  <c r="I61" i="32"/>
  <c r="AG29" i="2" s="1"/>
  <c r="I50" i="32"/>
  <c r="AG18" i="2" s="1"/>
  <c r="I39" i="32"/>
  <c r="AG7" i="2" s="1"/>
  <c r="C9" i="32"/>
  <c r="J113" i="31"/>
  <c r="J99" i="31"/>
  <c r="J94" i="31"/>
  <c r="J89" i="31"/>
  <c r="J90" i="31" s="1"/>
  <c r="I40" i="31" s="1"/>
  <c r="AF8" i="2" s="1"/>
  <c r="I74" i="31"/>
  <c r="AF42" i="2" s="1"/>
  <c r="I61" i="31"/>
  <c r="I50" i="31"/>
  <c r="AF18" i="2" s="1"/>
  <c r="G16" i="31"/>
  <c r="I39" i="31" s="1"/>
  <c r="AF7" i="2" s="1"/>
  <c r="C9" i="31"/>
  <c r="G16" i="30"/>
  <c r="I39" i="30" s="1"/>
  <c r="AE7" i="2" s="1"/>
  <c r="J113" i="30"/>
  <c r="J99" i="30"/>
  <c r="J94" i="30"/>
  <c r="J89" i="30"/>
  <c r="J90" i="30" s="1"/>
  <c r="I40" i="30" s="1"/>
  <c r="I74" i="30"/>
  <c r="AE42" i="2" s="1"/>
  <c r="I61" i="30"/>
  <c r="AE29" i="2" s="1"/>
  <c r="I50" i="30"/>
  <c r="AE18" i="2" s="1"/>
  <c r="C9" i="30"/>
  <c r="AD4" i="2"/>
  <c r="AD5" i="2"/>
  <c r="AD6" i="2"/>
  <c r="AD9" i="2"/>
  <c r="AD10" i="2"/>
  <c r="AD11" i="2"/>
  <c r="AD12" i="2"/>
  <c r="AD13" i="2"/>
  <c r="AD14" i="2"/>
  <c r="AD15" i="2"/>
  <c r="AD16" i="2"/>
  <c r="AD17" i="2"/>
  <c r="AD19" i="2"/>
  <c r="AD20" i="2"/>
  <c r="AD21" i="2"/>
  <c r="AD22" i="2"/>
  <c r="AD23" i="2"/>
  <c r="AD24" i="2"/>
  <c r="AD25" i="2"/>
  <c r="AD26" i="2"/>
  <c r="AD27" i="2"/>
  <c r="AD28" i="2"/>
  <c r="AD30" i="2"/>
  <c r="AD31" i="2"/>
  <c r="AD32" i="2"/>
  <c r="AD33" i="2"/>
  <c r="AD35" i="2"/>
  <c r="AD36" i="2"/>
  <c r="AD37" i="2"/>
  <c r="AD38" i="2"/>
  <c r="AD39" i="2"/>
  <c r="AD40" i="2"/>
  <c r="AD41" i="2"/>
  <c r="AD43" i="2"/>
  <c r="AD44" i="2"/>
  <c r="AD45" i="2"/>
  <c r="AD46" i="2"/>
  <c r="AD47" i="2"/>
  <c r="AD48" i="2"/>
  <c r="AD49" i="2"/>
  <c r="AD50" i="2"/>
  <c r="AD51" i="2"/>
  <c r="AD52" i="2"/>
  <c r="AD54" i="2"/>
  <c r="AD55" i="2"/>
  <c r="AD2" i="2"/>
  <c r="AC4" i="2"/>
  <c r="AC5" i="2"/>
  <c r="AC6" i="2"/>
  <c r="AC9" i="2"/>
  <c r="AC10" i="2"/>
  <c r="AC11" i="2"/>
  <c r="AC12" i="2"/>
  <c r="AC13" i="2"/>
  <c r="AC14" i="2"/>
  <c r="AC15" i="2"/>
  <c r="AC16" i="2"/>
  <c r="AC17" i="2"/>
  <c r="AC19" i="2"/>
  <c r="AC20" i="2"/>
  <c r="AC21" i="2"/>
  <c r="AC22" i="2"/>
  <c r="AC23" i="2"/>
  <c r="AC24" i="2"/>
  <c r="AC25" i="2"/>
  <c r="AC26" i="2"/>
  <c r="AC27" i="2"/>
  <c r="AC28" i="2"/>
  <c r="AC29" i="2"/>
  <c r="AC30" i="2"/>
  <c r="AC31" i="2"/>
  <c r="AC32" i="2"/>
  <c r="AC33" i="2"/>
  <c r="AC35" i="2"/>
  <c r="AC36" i="2"/>
  <c r="AC37" i="2"/>
  <c r="AC38" i="2"/>
  <c r="AC39" i="2"/>
  <c r="AC40" i="2"/>
  <c r="AC41" i="2"/>
  <c r="AC42" i="2"/>
  <c r="AC43" i="2"/>
  <c r="AC44" i="2"/>
  <c r="AC45" i="2"/>
  <c r="AC46" i="2"/>
  <c r="AC47" i="2"/>
  <c r="AC48" i="2"/>
  <c r="AC49" i="2"/>
  <c r="AC50" i="2"/>
  <c r="AC51" i="2"/>
  <c r="AC52" i="2"/>
  <c r="AC54" i="2"/>
  <c r="AC55" i="2"/>
  <c r="AC2" i="2"/>
  <c r="J22" i="28"/>
  <c r="J94" i="28" s="1"/>
  <c r="J17" i="28"/>
  <c r="J23" i="44" l="1"/>
  <c r="J95" i="44" s="1"/>
  <c r="J96" i="44" s="1"/>
  <c r="J97" i="44" s="1"/>
  <c r="J98" i="44" s="1"/>
  <c r="I67" i="44" s="1"/>
  <c r="AS34" i="2" s="1"/>
  <c r="D53" i="2"/>
  <c r="F54" i="1" s="1"/>
  <c r="I54" i="1" s="1"/>
  <c r="J106" i="62"/>
  <c r="J107" i="62" s="1"/>
  <c r="J108" i="62" s="1"/>
  <c r="I69" i="62"/>
  <c r="BI35" i="2" s="1"/>
  <c r="J106" i="61"/>
  <c r="J107" i="61" s="1"/>
  <c r="J108" i="61" s="1"/>
  <c r="I69" i="61"/>
  <c r="BH35" i="2" s="1"/>
  <c r="J106" i="60"/>
  <c r="J107" i="60" s="1"/>
  <c r="J108" i="60" s="1"/>
  <c r="I69" i="60"/>
  <c r="BG35" i="2" s="1"/>
  <c r="J106" i="59"/>
  <c r="J107" i="59" s="1"/>
  <c r="J108" i="59" s="1"/>
  <c r="I69" i="59"/>
  <c r="BF35" i="2" s="1"/>
  <c r="J106" i="58"/>
  <c r="J107" i="58" s="1"/>
  <c r="J108" i="58" s="1"/>
  <c r="I69" i="58"/>
  <c r="BE35" i="2" s="1"/>
  <c r="I69" i="57"/>
  <c r="BD35" i="2" s="1"/>
  <c r="J106" i="57"/>
  <c r="J107" i="57" s="1"/>
  <c r="J108" i="57" s="1"/>
  <c r="J106" i="56"/>
  <c r="J107" i="56" s="1"/>
  <c r="J108" i="56" s="1"/>
  <c r="I69" i="56"/>
  <c r="BC35" i="2" s="1"/>
  <c r="I69" i="55"/>
  <c r="BB35" i="2" s="1"/>
  <c r="J106" i="55"/>
  <c r="J107" i="55" s="1"/>
  <c r="J108" i="55" s="1"/>
  <c r="I68" i="54"/>
  <c r="BA35" i="2" s="1"/>
  <c r="J105" i="54"/>
  <c r="J106" i="54" s="1"/>
  <c r="J107" i="54" s="1"/>
  <c r="J105" i="53"/>
  <c r="J106" i="53" s="1"/>
  <c r="J107" i="53" s="1"/>
  <c r="I68" i="53"/>
  <c r="AZ35" i="2" s="1"/>
  <c r="J105" i="52"/>
  <c r="J106" i="52" s="1"/>
  <c r="J107" i="52" s="1"/>
  <c r="I68" i="52"/>
  <c r="AY35" i="2" s="1"/>
  <c r="J105" i="51"/>
  <c r="J106" i="51" s="1"/>
  <c r="J107" i="51" s="1"/>
  <c r="I68" i="51"/>
  <c r="AX35" i="2" s="1"/>
  <c r="I68" i="50"/>
  <c r="AW35" i="2" s="1"/>
  <c r="J105" i="50"/>
  <c r="J106" i="50" s="1"/>
  <c r="J107" i="50" s="1"/>
  <c r="J105" i="49"/>
  <c r="J106" i="49" s="1"/>
  <c r="J107" i="49" s="1"/>
  <c r="I68" i="49"/>
  <c r="AV35" i="2" s="1"/>
  <c r="J105" i="48"/>
  <c r="J106" i="48" s="1"/>
  <c r="J107" i="48" s="1"/>
  <c r="I68" i="48"/>
  <c r="AU35" i="2" s="1"/>
  <c r="J105" i="47"/>
  <c r="J106" i="47" s="1"/>
  <c r="J107" i="47" s="1"/>
  <c r="I68" i="47"/>
  <c r="J105" i="46"/>
  <c r="J106" i="46" s="1"/>
  <c r="J107" i="46" s="1"/>
  <c r="I68" i="46"/>
  <c r="J105" i="45"/>
  <c r="J106" i="45" s="1"/>
  <c r="J107" i="45" s="1"/>
  <c r="I68" i="45"/>
  <c r="AT35" i="2" s="1"/>
  <c r="J101" i="44"/>
  <c r="J102" i="44" s="1"/>
  <c r="J96" i="43"/>
  <c r="J97" i="43"/>
  <c r="J98" i="43" s="1"/>
  <c r="I67" i="43" s="1"/>
  <c r="AR34" i="2" s="1"/>
  <c r="J101" i="43"/>
  <c r="J102" i="43" s="1"/>
  <c r="J101" i="42"/>
  <c r="J102" i="42" s="1"/>
  <c r="J96" i="42"/>
  <c r="J97" i="42" s="1"/>
  <c r="J98" i="42" s="1"/>
  <c r="I67" i="42" s="1"/>
  <c r="AQ34" i="2" s="1"/>
  <c r="J101" i="41"/>
  <c r="J102" i="41" s="1"/>
  <c r="J96" i="41"/>
  <c r="J97" i="41" s="1"/>
  <c r="J98" i="41" s="1"/>
  <c r="I67" i="41" s="1"/>
  <c r="AP34" i="2" s="1"/>
  <c r="J103" i="40"/>
  <c r="J97" i="40"/>
  <c r="J98" i="40" s="1"/>
  <c r="J99" i="40" s="1"/>
  <c r="I68" i="40" s="1"/>
  <c r="AO34" i="2" s="1"/>
  <c r="J103" i="39"/>
  <c r="J97" i="39"/>
  <c r="J98" i="39" s="1"/>
  <c r="J99" i="39" s="1"/>
  <c r="I68" i="39" s="1"/>
  <c r="AN34" i="2" s="1"/>
  <c r="J104" i="38"/>
  <c r="J105" i="38" s="1"/>
  <c r="J100" i="38"/>
  <c r="J101" i="38" s="1"/>
  <c r="I70" i="38" s="1"/>
  <c r="AM34" i="2" s="1"/>
  <c r="J96" i="37"/>
  <c r="J97" i="37" s="1"/>
  <c r="J98" i="37" s="1"/>
  <c r="I67" i="37" s="1"/>
  <c r="AL34" i="2" s="1"/>
  <c r="J101" i="37"/>
  <c r="J102" i="37" s="1"/>
  <c r="J101" i="36"/>
  <c r="J102" i="36" s="1"/>
  <c r="I64" i="36" s="1"/>
  <c r="AK31" i="2" s="1"/>
  <c r="J96" i="36"/>
  <c r="J97" i="36" s="1"/>
  <c r="J98" i="36" s="1"/>
  <c r="I67" i="36" s="1"/>
  <c r="AK34" i="2" s="1"/>
  <c r="J100" i="35"/>
  <c r="J101" i="35" s="1"/>
  <c r="J104" i="35" s="1"/>
  <c r="J105" i="35" s="1"/>
  <c r="J106" i="35" s="1"/>
  <c r="J109" i="35" s="1"/>
  <c r="J95" i="35"/>
  <c r="J96" i="35" s="1"/>
  <c r="J97" i="35" s="1"/>
  <c r="I66" i="35" s="1"/>
  <c r="AJ34" i="2" s="1"/>
  <c r="J100" i="34"/>
  <c r="J101" i="34" s="1"/>
  <c r="J104" i="34" s="1"/>
  <c r="J105" i="34" s="1"/>
  <c r="J106" i="34" s="1"/>
  <c r="J109" i="34" s="1"/>
  <c r="J95" i="34"/>
  <c r="J96" i="34" s="1"/>
  <c r="J97" i="34" s="1"/>
  <c r="I66" i="34" s="1"/>
  <c r="AI34" i="2" s="1"/>
  <c r="J95" i="33"/>
  <c r="J96" i="33" s="1"/>
  <c r="J97" i="33" s="1"/>
  <c r="I66" i="33" s="1"/>
  <c r="AH34" i="2" s="1"/>
  <c r="J100" i="33"/>
  <c r="J101" i="33" s="1"/>
  <c r="J104" i="33" s="1"/>
  <c r="J105" i="33" s="1"/>
  <c r="J106" i="33" s="1"/>
  <c r="J109" i="33" s="1"/>
  <c r="J100" i="32"/>
  <c r="J101" i="32" s="1"/>
  <c r="J104" i="32" s="1"/>
  <c r="J105" i="32" s="1"/>
  <c r="J106" i="32" s="1"/>
  <c r="J109" i="32" s="1"/>
  <c r="J96" i="32"/>
  <c r="J97" i="32" s="1"/>
  <c r="I66" i="32" s="1"/>
  <c r="AG34" i="2" s="1"/>
  <c r="J100" i="31"/>
  <c r="J101" i="31" s="1"/>
  <c r="J104" i="31" s="1"/>
  <c r="J105" i="31" s="1"/>
  <c r="J106" i="31" s="1"/>
  <c r="J109" i="31" s="1"/>
  <c r="J95" i="31"/>
  <c r="J96" i="31" s="1"/>
  <c r="J97" i="31" s="1"/>
  <c r="I66" i="31" s="1"/>
  <c r="AF34" i="2" s="1"/>
  <c r="J100" i="30"/>
  <c r="J101" i="30" s="1"/>
  <c r="J104" i="30" s="1"/>
  <c r="J105" i="30" s="1"/>
  <c r="J106" i="30" s="1"/>
  <c r="J109" i="30" s="1"/>
  <c r="J95" i="30"/>
  <c r="J96" i="30" s="1"/>
  <c r="J97" i="30" s="1"/>
  <c r="I66" i="30" s="1"/>
  <c r="AE34" i="2" s="1"/>
  <c r="G16" i="29"/>
  <c r="J113" i="29"/>
  <c r="J99" i="29"/>
  <c r="J94" i="29"/>
  <c r="J89" i="29"/>
  <c r="J90" i="29" s="1"/>
  <c r="I40" i="29" s="1"/>
  <c r="AD8" i="2" s="1"/>
  <c r="I74" i="29"/>
  <c r="AD42" i="2" s="1"/>
  <c r="I61" i="29"/>
  <c r="AD29" i="2" s="1"/>
  <c r="I50" i="29"/>
  <c r="AD18" i="2" s="1"/>
  <c r="I39" i="29"/>
  <c r="AD7" i="2" s="1"/>
  <c r="C9" i="29"/>
  <c r="J113" i="28"/>
  <c r="J99" i="28"/>
  <c r="J100" i="28" s="1"/>
  <c r="J90" i="28"/>
  <c r="I40" i="28" s="1"/>
  <c r="AC8" i="2" s="1"/>
  <c r="I50" i="28"/>
  <c r="AC18" i="2" s="1"/>
  <c r="G16" i="28"/>
  <c r="I39" i="28" s="1"/>
  <c r="AC7" i="2" s="1"/>
  <c r="C9" i="28"/>
  <c r="AB4" i="2"/>
  <c r="AB5" i="2"/>
  <c r="AB6" i="2"/>
  <c r="AB9" i="2"/>
  <c r="AB10" i="2"/>
  <c r="AB11" i="2"/>
  <c r="AB12" i="2"/>
  <c r="AB13" i="2"/>
  <c r="AB14" i="2"/>
  <c r="AB15" i="2"/>
  <c r="AB16" i="2"/>
  <c r="AB17" i="2"/>
  <c r="AB19" i="2"/>
  <c r="AB20" i="2"/>
  <c r="AB21" i="2"/>
  <c r="AB22" i="2"/>
  <c r="AB23" i="2"/>
  <c r="AB24" i="2"/>
  <c r="AB25" i="2"/>
  <c r="AB26" i="2"/>
  <c r="AB27" i="2"/>
  <c r="AB28" i="2"/>
  <c r="AB29" i="2"/>
  <c r="AB30" i="2"/>
  <c r="AB31" i="2"/>
  <c r="AB32" i="2"/>
  <c r="AB33" i="2"/>
  <c r="AB35" i="2"/>
  <c r="AB36" i="2"/>
  <c r="AB37" i="2"/>
  <c r="AB38" i="2"/>
  <c r="AB39" i="2"/>
  <c r="AB40" i="2"/>
  <c r="AB41" i="2"/>
  <c r="AB43" i="2"/>
  <c r="AB44" i="2"/>
  <c r="AB45" i="2"/>
  <c r="AB46" i="2"/>
  <c r="AB47" i="2"/>
  <c r="AB48" i="2"/>
  <c r="AB49" i="2"/>
  <c r="AB50" i="2"/>
  <c r="AB51" i="2"/>
  <c r="AB52" i="2"/>
  <c r="AB54" i="2"/>
  <c r="AB55" i="2"/>
  <c r="AB2" i="2"/>
  <c r="AA4" i="2"/>
  <c r="AA5" i="2"/>
  <c r="AA6" i="2"/>
  <c r="AA8" i="2"/>
  <c r="AA9" i="2"/>
  <c r="AA10" i="2"/>
  <c r="AA11" i="2"/>
  <c r="AA12" i="2"/>
  <c r="AA13" i="2"/>
  <c r="AA14" i="2"/>
  <c r="AA15" i="2"/>
  <c r="AA16" i="2"/>
  <c r="AA17" i="2"/>
  <c r="AA19" i="2"/>
  <c r="AA20" i="2"/>
  <c r="AA21" i="2"/>
  <c r="AA22" i="2"/>
  <c r="AA23" i="2"/>
  <c r="AA24" i="2"/>
  <c r="AA25" i="2"/>
  <c r="AA26" i="2"/>
  <c r="AA27" i="2"/>
  <c r="AA28" i="2"/>
  <c r="AA30" i="2"/>
  <c r="AA31" i="2"/>
  <c r="AA32" i="2"/>
  <c r="AA33" i="2"/>
  <c r="AA35" i="2"/>
  <c r="AA36" i="2"/>
  <c r="AA37" i="2"/>
  <c r="AA38" i="2"/>
  <c r="AA39" i="2"/>
  <c r="AA40" i="2"/>
  <c r="AA41" i="2"/>
  <c r="AA43" i="2"/>
  <c r="AA44" i="2"/>
  <c r="AA45" i="2"/>
  <c r="AA46" i="2"/>
  <c r="AA47" i="2"/>
  <c r="AA48" i="2"/>
  <c r="AA49" i="2"/>
  <c r="AA50" i="2"/>
  <c r="AA51" i="2"/>
  <c r="AA52" i="2"/>
  <c r="AA54" i="2"/>
  <c r="AA55" i="2"/>
  <c r="AA2" i="2"/>
  <c r="J113" i="27"/>
  <c r="J99" i="27"/>
  <c r="J94" i="27"/>
  <c r="J95" i="27" s="1"/>
  <c r="J89" i="27"/>
  <c r="J90" i="27" s="1"/>
  <c r="I40" i="27" s="1"/>
  <c r="AB8" i="2" s="1"/>
  <c r="I74" i="27"/>
  <c r="AB42" i="2" s="1"/>
  <c r="I61" i="27"/>
  <c r="I50" i="27"/>
  <c r="AB18" i="2" s="1"/>
  <c r="G16" i="27"/>
  <c r="I39" i="27" s="1"/>
  <c r="AB7" i="2" s="1"/>
  <c r="C9" i="27"/>
  <c r="G16" i="26"/>
  <c r="J113" i="26"/>
  <c r="J99" i="26"/>
  <c r="J94" i="26"/>
  <c r="J89" i="26"/>
  <c r="J90" i="26" s="1"/>
  <c r="I40" i="26" s="1"/>
  <c r="I74" i="26"/>
  <c r="AA42" i="2" s="1"/>
  <c r="I50" i="26"/>
  <c r="AA18" i="2" s="1"/>
  <c r="I61" i="26"/>
  <c r="AA29" i="2" s="1"/>
  <c r="I39" i="26"/>
  <c r="AA7" i="2" s="1"/>
  <c r="C9" i="26"/>
  <c r="Z4" i="2"/>
  <c r="Z5" i="2"/>
  <c r="Z6" i="2"/>
  <c r="Z9" i="2"/>
  <c r="Z10" i="2"/>
  <c r="Z11" i="2"/>
  <c r="Z12" i="2"/>
  <c r="Z13" i="2"/>
  <c r="Z14" i="2"/>
  <c r="Z15" i="2"/>
  <c r="Z16" i="2"/>
  <c r="Z17" i="2"/>
  <c r="Z18" i="2"/>
  <c r="Z19" i="2"/>
  <c r="Z20" i="2"/>
  <c r="Z21" i="2"/>
  <c r="Z22" i="2"/>
  <c r="Z23" i="2"/>
  <c r="Z24" i="2"/>
  <c r="Z25" i="2"/>
  <c r="Z26" i="2"/>
  <c r="Z27" i="2"/>
  <c r="Z28" i="2"/>
  <c r="Z30" i="2"/>
  <c r="Z31" i="2"/>
  <c r="Z32" i="2"/>
  <c r="Z33" i="2"/>
  <c r="Z35" i="2"/>
  <c r="Z36" i="2"/>
  <c r="Z37" i="2"/>
  <c r="Z38" i="2"/>
  <c r="Z39" i="2"/>
  <c r="Z40" i="2"/>
  <c r="Z41" i="2"/>
  <c r="Z42" i="2"/>
  <c r="Z43" i="2"/>
  <c r="Z44" i="2"/>
  <c r="Z45" i="2"/>
  <c r="Z46" i="2"/>
  <c r="Z47" i="2"/>
  <c r="Z48" i="2"/>
  <c r="Z49" i="2"/>
  <c r="Z50" i="2"/>
  <c r="Z51" i="2"/>
  <c r="Z52" i="2"/>
  <c r="Z54" i="2"/>
  <c r="Z55" i="2"/>
  <c r="Z2" i="2"/>
  <c r="Y4" i="2"/>
  <c r="Y5" i="2"/>
  <c r="Y6" i="2"/>
  <c r="Y9" i="2"/>
  <c r="Y10" i="2"/>
  <c r="Y11" i="2"/>
  <c r="Y12" i="2"/>
  <c r="Y13" i="2"/>
  <c r="Y14" i="2"/>
  <c r="Y15" i="2"/>
  <c r="Y16" i="2"/>
  <c r="Y17" i="2"/>
  <c r="Y19" i="2"/>
  <c r="Y20" i="2"/>
  <c r="Y21" i="2"/>
  <c r="Y22" i="2"/>
  <c r="Y23" i="2"/>
  <c r="Y24" i="2"/>
  <c r="Y25" i="2"/>
  <c r="Y26" i="2"/>
  <c r="Y27" i="2"/>
  <c r="Y28" i="2"/>
  <c r="Y30" i="2"/>
  <c r="Y31" i="2"/>
  <c r="Y32" i="2"/>
  <c r="Y33" i="2"/>
  <c r="Y35" i="2"/>
  <c r="Y36" i="2"/>
  <c r="Y37" i="2"/>
  <c r="Y38" i="2"/>
  <c r="Y39" i="2"/>
  <c r="Y40" i="2"/>
  <c r="Y41" i="2"/>
  <c r="Y42" i="2"/>
  <c r="Y43" i="2"/>
  <c r="Y44" i="2"/>
  <c r="Y45" i="2"/>
  <c r="Y46" i="2"/>
  <c r="Y47" i="2"/>
  <c r="Y48" i="2"/>
  <c r="Y49" i="2"/>
  <c r="Y50" i="2"/>
  <c r="Y51" i="2"/>
  <c r="Y52" i="2"/>
  <c r="Y54" i="2"/>
  <c r="Y55" i="2"/>
  <c r="Y2" i="2"/>
  <c r="J113" i="25"/>
  <c r="J99" i="25"/>
  <c r="J94" i="25"/>
  <c r="J95" i="25" s="1"/>
  <c r="J89" i="25"/>
  <c r="J90" i="25" s="1"/>
  <c r="I40" i="25" s="1"/>
  <c r="Z8" i="2" s="1"/>
  <c r="I50" i="25"/>
  <c r="J17" i="25"/>
  <c r="I61" i="25" s="1"/>
  <c r="Z29" i="2" s="1"/>
  <c r="G16" i="25"/>
  <c r="I39" i="25" s="1"/>
  <c r="Z7" i="2" s="1"/>
  <c r="C9" i="25"/>
  <c r="J17" i="24"/>
  <c r="I61" i="24" s="1"/>
  <c r="Y29" i="2" s="1"/>
  <c r="G16" i="24"/>
  <c r="X4" i="2"/>
  <c r="X5" i="2"/>
  <c r="X6" i="2"/>
  <c r="X9" i="2"/>
  <c r="X10" i="2"/>
  <c r="X11" i="2"/>
  <c r="X12" i="2"/>
  <c r="X13" i="2"/>
  <c r="X14" i="2"/>
  <c r="X15" i="2"/>
  <c r="X16" i="2"/>
  <c r="X17" i="2"/>
  <c r="X19" i="2"/>
  <c r="X20" i="2"/>
  <c r="X21" i="2"/>
  <c r="X22" i="2"/>
  <c r="X23" i="2"/>
  <c r="X24" i="2"/>
  <c r="X25" i="2"/>
  <c r="X26" i="2"/>
  <c r="X27" i="2"/>
  <c r="X29" i="2"/>
  <c r="X30" i="2"/>
  <c r="X31" i="2"/>
  <c r="X32" i="2"/>
  <c r="X33" i="2"/>
  <c r="X35" i="2"/>
  <c r="X36" i="2"/>
  <c r="X37" i="2"/>
  <c r="X38" i="2"/>
  <c r="X39" i="2"/>
  <c r="X40" i="2"/>
  <c r="X41" i="2"/>
  <c r="X43" i="2"/>
  <c r="X44" i="2"/>
  <c r="X45" i="2"/>
  <c r="X46" i="2"/>
  <c r="X47" i="2"/>
  <c r="X48" i="2"/>
  <c r="X49" i="2"/>
  <c r="X50" i="2"/>
  <c r="X51" i="2"/>
  <c r="X52" i="2"/>
  <c r="X54" i="2"/>
  <c r="X55" i="2"/>
  <c r="X2" i="2"/>
  <c r="J113" i="24"/>
  <c r="J99" i="24"/>
  <c r="J94" i="24"/>
  <c r="J95" i="24" s="1"/>
  <c r="J89" i="24"/>
  <c r="J90" i="24" s="1"/>
  <c r="I40" i="24" s="1"/>
  <c r="Y8" i="2" s="1"/>
  <c r="I50" i="24"/>
  <c r="Y18" i="2" s="1"/>
  <c r="I39" i="24"/>
  <c r="Y7" i="2" s="1"/>
  <c r="C9" i="24"/>
  <c r="J113" i="23"/>
  <c r="J99" i="23"/>
  <c r="J94" i="23"/>
  <c r="J89" i="23"/>
  <c r="J90" i="23" s="1"/>
  <c r="I40" i="23" s="1"/>
  <c r="I74" i="23"/>
  <c r="I50" i="23"/>
  <c r="G16" i="23"/>
  <c r="I39" i="23" s="1"/>
  <c r="C9" i="23"/>
  <c r="I61" i="22"/>
  <c r="X28" i="2" s="1"/>
  <c r="G16" i="22"/>
  <c r="J114" i="22"/>
  <c r="J100" i="22"/>
  <c r="J90" i="22"/>
  <c r="J91" i="22" s="1"/>
  <c r="I41" i="22" s="1"/>
  <c r="X8" i="2" s="1"/>
  <c r="I75" i="22"/>
  <c r="X42" i="2" s="1"/>
  <c r="I51" i="22"/>
  <c r="X18" i="2" s="1"/>
  <c r="J95" i="22"/>
  <c r="J96" i="22" s="1"/>
  <c r="I40" i="22"/>
  <c r="X7" i="2" s="1"/>
  <c r="C9" i="22"/>
  <c r="W4" i="2"/>
  <c r="W5" i="2"/>
  <c r="W6" i="2"/>
  <c r="W8" i="2"/>
  <c r="W9" i="2"/>
  <c r="W10" i="2"/>
  <c r="W11" i="2"/>
  <c r="W12" i="2"/>
  <c r="W13" i="2"/>
  <c r="W14" i="2"/>
  <c r="W15" i="2"/>
  <c r="W16" i="2"/>
  <c r="W17" i="2"/>
  <c r="W18" i="2"/>
  <c r="W19" i="2"/>
  <c r="W20" i="2"/>
  <c r="W21" i="2"/>
  <c r="W22" i="2"/>
  <c r="W23" i="2"/>
  <c r="W24" i="2"/>
  <c r="W25" i="2"/>
  <c r="W26" i="2"/>
  <c r="W27" i="2"/>
  <c r="W28" i="2"/>
  <c r="W29" i="2"/>
  <c r="W30" i="2"/>
  <c r="W31" i="2"/>
  <c r="W32" i="2"/>
  <c r="W33" i="2"/>
  <c r="W35" i="2"/>
  <c r="W36" i="2"/>
  <c r="W37" i="2"/>
  <c r="W38" i="2"/>
  <c r="W39" i="2"/>
  <c r="W40" i="2"/>
  <c r="W41" i="2"/>
  <c r="W42" i="2"/>
  <c r="W43" i="2"/>
  <c r="W44" i="2"/>
  <c r="W45" i="2"/>
  <c r="W46" i="2"/>
  <c r="W47" i="2"/>
  <c r="W48" i="2"/>
  <c r="W49" i="2"/>
  <c r="W50" i="2"/>
  <c r="W51" i="2"/>
  <c r="W52" i="2"/>
  <c r="W54" i="2"/>
  <c r="W55" i="2"/>
  <c r="W2" i="2"/>
  <c r="J116" i="21"/>
  <c r="J102" i="21"/>
  <c r="J92" i="21"/>
  <c r="J93" i="21" s="1"/>
  <c r="I43" i="21" s="1"/>
  <c r="I77" i="21"/>
  <c r="I53" i="21"/>
  <c r="J25" i="21"/>
  <c r="J97" i="21" s="1"/>
  <c r="G16" i="21"/>
  <c r="I42" i="21" s="1"/>
  <c r="W7" i="2" s="1"/>
  <c r="C9" i="21"/>
  <c r="V4" i="2"/>
  <c r="V5" i="2"/>
  <c r="V6" i="2"/>
  <c r="V9" i="2"/>
  <c r="V10" i="2"/>
  <c r="V11" i="2"/>
  <c r="V12" i="2"/>
  <c r="V13" i="2"/>
  <c r="V14" i="2"/>
  <c r="V15" i="2"/>
  <c r="V16" i="2"/>
  <c r="V17" i="2"/>
  <c r="V18" i="2"/>
  <c r="V19" i="2"/>
  <c r="V20" i="2"/>
  <c r="V21" i="2"/>
  <c r="V22" i="2"/>
  <c r="V23" i="2"/>
  <c r="V24" i="2"/>
  <c r="V25" i="2"/>
  <c r="V26" i="2"/>
  <c r="V27" i="2"/>
  <c r="V28" i="2"/>
  <c r="V29" i="2"/>
  <c r="V30" i="2"/>
  <c r="V31" i="2"/>
  <c r="V32" i="2"/>
  <c r="V33" i="2"/>
  <c r="V35" i="2"/>
  <c r="V36" i="2"/>
  <c r="V37" i="2"/>
  <c r="V38" i="2"/>
  <c r="V39" i="2"/>
  <c r="V40" i="2"/>
  <c r="V41" i="2"/>
  <c r="V43" i="2"/>
  <c r="V44" i="2"/>
  <c r="V45" i="2"/>
  <c r="V46" i="2"/>
  <c r="V47" i="2"/>
  <c r="V48" i="2"/>
  <c r="V49" i="2"/>
  <c r="V50" i="2"/>
  <c r="V51" i="2"/>
  <c r="V52" i="2"/>
  <c r="V54" i="2"/>
  <c r="V55" i="2"/>
  <c r="V2" i="2"/>
  <c r="J17" i="20"/>
  <c r="J25" i="20" s="1"/>
  <c r="J97" i="20" s="1"/>
  <c r="J116" i="20"/>
  <c r="J102" i="20"/>
  <c r="J92" i="20"/>
  <c r="J93" i="20" s="1"/>
  <c r="I43" i="20" s="1"/>
  <c r="V8" i="2" s="1"/>
  <c r="I77" i="20"/>
  <c r="V42" i="2" s="1"/>
  <c r="I53" i="20"/>
  <c r="G16" i="20"/>
  <c r="I42" i="20" s="1"/>
  <c r="V7" i="2" s="1"/>
  <c r="C9" i="20"/>
  <c r="U4" i="2"/>
  <c r="U5" i="2"/>
  <c r="U6" i="2"/>
  <c r="U8" i="2"/>
  <c r="U9" i="2"/>
  <c r="U10" i="2"/>
  <c r="U11" i="2"/>
  <c r="U12" i="2"/>
  <c r="U13" i="2"/>
  <c r="U14" i="2"/>
  <c r="U15" i="2"/>
  <c r="U16" i="2"/>
  <c r="U17" i="2"/>
  <c r="U19" i="2"/>
  <c r="U20" i="2"/>
  <c r="U21" i="2"/>
  <c r="U22" i="2"/>
  <c r="U23" i="2"/>
  <c r="U24" i="2"/>
  <c r="U25" i="2"/>
  <c r="U26" i="2"/>
  <c r="U27" i="2"/>
  <c r="U28" i="2"/>
  <c r="U30" i="2"/>
  <c r="U31" i="2"/>
  <c r="U32" i="2"/>
  <c r="U33" i="2"/>
  <c r="U35" i="2"/>
  <c r="U36" i="2"/>
  <c r="U37" i="2"/>
  <c r="U38" i="2"/>
  <c r="U39" i="2"/>
  <c r="U40" i="2"/>
  <c r="U41" i="2"/>
  <c r="U43" i="2"/>
  <c r="U44" i="2"/>
  <c r="U45" i="2"/>
  <c r="U46" i="2"/>
  <c r="U47" i="2"/>
  <c r="U48" i="2"/>
  <c r="U49" i="2"/>
  <c r="U50" i="2"/>
  <c r="U51" i="2"/>
  <c r="U52" i="2"/>
  <c r="U54" i="2"/>
  <c r="U55" i="2"/>
  <c r="U2" i="2"/>
  <c r="J116" i="19"/>
  <c r="J102" i="19"/>
  <c r="J103" i="19" s="1"/>
  <c r="J92" i="19"/>
  <c r="J93" i="19" s="1"/>
  <c r="I43" i="19" s="1"/>
  <c r="I77" i="19"/>
  <c r="U42" i="2" s="1"/>
  <c r="I64" i="19"/>
  <c r="U29" i="2" s="1"/>
  <c r="I53" i="19"/>
  <c r="U18" i="2" s="1"/>
  <c r="J25" i="19"/>
  <c r="J97" i="19" s="1"/>
  <c r="G16" i="19"/>
  <c r="I42" i="19" s="1"/>
  <c r="U7" i="2" s="1"/>
  <c r="C9" i="19"/>
  <c r="T4" i="2"/>
  <c r="T5" i="2"/>
  <c r="T6" i="2"/>
  <c r="T9" i="2"/>
  <c r="T10" i="2"/>
  <c r="T11" i="2"/>
  <c r="T12" i="2"/>
  <c r="T13" i="2"/>
  <c r="T14" i="2"/>
  <c r="T15" i="2"/>
  <c r="T16" i="2"/>
  <c r="T17" i="2"/>
  <c r="T18" i="2"/>
  <c r="T19" i="2"/>
  <c r="T20" i="2"/>
  <c r="T21" i="2"/>
  <c r="T22" i="2"/>
  <c r="T23" i="2"/>
  <c r="T24" i="2"/>
  <c r="T25" i="2"/>
  <c r="T26" i="2"/>
  <c r="T27" i="2"/>
  <c r="T28" i="2"/>
  <c r="T30" i="2"/>
  <c r="T31" i="2"/>
  <c r="T32" i="2"/>
  <c r="T33" i="2"/>
  <c r="T35" i="2"/>
  <c r="T36" i="2"/>
  <c r="T37" i="2"/>
  <c r="T38" i="2"/>
  <c r="T39" i="2"/>
  <c r="T40" i="2"/>
  <c r="T41" i="2"/>
  <c r="T42" i="2"/>
  <c r="T43" i="2"/>
  <c r="T44" i="2"/>
  <c r="T45" i="2"/>
  <c r="T46" i="2"/>
  <c r="T47" i="2"/>
  <c r="T48" i="2"/>
  <c r="T49" i="2"/>
  <c r="T50" i="2"/>
  <c r="T51" i="2"/>
  <c r="T52" i="2"/>
  <c r="T54" i="2"/>
  <c r="T55" i="2"/>
  <c r="T2" i="2"/>
  <c r="G16" i="18"/>
  <c r="J116" i="18"/>
  <c r="J102" i="18"/>
  <c r="J92" i="18"/>
  <c r="J93" i="18" s="1"/>
  <c r="I43" i="18" s="1"/>
  <c r="T8" i="2" s="1"/>
  <c r="I77" i="18"/>
  <c r="I64" i="18"/>
  <c r="T29" i="2" s="1"/>
  <c r="I53" i="18"/>
  <c r="J25" i="18"/>
  <c r="J97" i="18" s="1"/>
  <c r="I42" i="18"/>
  <c r="T7" i="2" s="1"/>
  <c r="C9" i="18"/>
  <c r="J18" i="17"/>
  <c r="J25" i="17" s="1"/>
  <c r="J97" i="17" s="1"/>
  <c r="J98" i="17" s="1"/>
  <c r="J99" i="17" s="1"/>
  <c r="J100" i="17" s="1"/>
  <c r="I69" i="17" s="1"/>
  <c r="S34" i="2" s="1"/>
  <c r="S4" i="2"/>
  <c r="S5" i="2"/>
  <c r="S6" i="2"/>
  <c r="S7" i="2"/>
  <c r="S8" i="2"/>
  <c r="S9" i="2"/>
  <c r="S10" i="2"/>
  <c r="S11" i="2"/>
  <c r="S12" i="2"/>
  <c r="S13" i="2"/>
  <c r="S14" i="2"/>
  <c r="S15" i="2"/>
  <c r="S16" i="2"/>
  <c r="S17" i="2"/>
  <c r="S19" i="2"/>
  <c r="S20" i="2"/>
  <c r="S21" i="2"/>
  <c r="S22" i="2"/>
  <c r="S23" i="2"/>
  <c r="S24" i="2"/>
  <c r="S25" i="2"/>
  <c r="S26" i="2"/>
  <c r="S27" i="2"/>
  <c r="S28" i="2"/>
  <c r="S30" i="2"/>
  <c r="S31" i="2"/>
  <c r="S32" i="2"/>
  <c r="S33" i="2"/>
  <c r="S35" i="2"/>
  <c r="S36" i="2"/>
  <c r="S37" i="2"/>
  <c r="S38" i="2"/>
  <c r="S39" i="2"/>
  <c r="S40" i="2"/>
  <c r="S41" i="2"/>
  <c r="S42" i="2"/>
  <c r="S43" i="2"/>
  <c r="S44" i="2"/>
  <c r="S45" i="2"/>
  <c r="S46" i="2"/>
  <c r="S47" i="2"/>
  <c r="S48" i="2"/>
  <c r="S49" i="2"/>
  <c r="S50" i="2"/>
  <c r="S51" i="2"/>
  <c r="S52" i="2"/>
  <c r="S54" i="2"/>
  <c r="S55" i="2"/>
  <c r="R4" i="2"/>
  <c r="R5" i="2"/>
  <c r="R6" i="2"/>
  <c r="R9" i="2"/>
  <c r="R10" i="2"/>
  <c r="R11" i="2"/>
  <c r="R12" i="2"/>
  <c r="R13" i="2"/>
  <c r="R14" i="2"/>
  <c r="R15" i="2"/>
  <c r="R16" i="2"/>
  <c r="R17" i="2"/>
  <c r="R19" i="2"/>
  <c r="R20" i="2"/>
  <c r="R21" i="2"/>
  <c r="R22" i="2"/>
  <c r="R23" i="2"/>
  <c r="R24" i="2"/>
  <c r="R25" i="2"/>
  <c r="R26" i="2"/>
  <c r="R27" i="2"/>
  <c r="R28" i="2"/>
  <c r="R30" i="2"/>
  <c r="R31" i="2"/>
  <c r="R32" i="2"/>
  <c r="R33" i="2"/>
  <c r="R35" i="2"/>
  <c r="R36" i="2"/>
  <c r="R37" i="2"/>
  <c r="R38" i="2"/>
  <c r="R39" i="2"/>
  <c r="R40" i="2"/>
  <c r="R41" i="2"/>
  <c r="R43" i="2"/>
  <c r="R44" i="2"/>
  <c r="R45" i="2"/>
  <c r="R46" i="2"/>
  <c r="R47" i="2"/>
  <c r="R48" i="2"/>
  <c r="R49" i="2"/>
  <c r="R50" i="2"/>
  <c r="R51" i="2"/>
  <c r="R52" i="2"/>
  <c r="R54" i="2"/>
  <c r="R55" i="2"/>
  <c r="S2" i="2"/>
  <c r="R2" i="2"/>
  <c r="J116" i="17"/>
  <c r="J102" i="17"/>
  <c r="J92" i="17"/>
  <c r="J93" i="17" s="1"/>
  <c r="I43" i="17" s="1"/>
  <c r="I77" i="17"/>
  <c r="I64" i="17"/>
  <c r="S29" i="2" s="1"/>
  <c r="I53" i="17"/>
  <c r="S18" i="2" s="1"/>
  <c r="J17" i="17"/>
  <c r="G16" i="17"/>
  <c r="I42" i="17" s="1"/>
  <c r="C9" i="17"/>
  <c r="J17" i="16"/>
  <c r="I64" i="16" s="1"/>
  <c r="R29" i="2" s="1"/>
  <c r="J116" i="16"/>
  <c r="J102" i="16"/>
  <c r="J97" i="16"/>
  <c r="J92" i="16"/>
  <c r="J93" i="16" s="1"/>
  <c r="I43" i="16" s="1"/>
  <c r="R8" i="2" s="1"/>
  <c r="I53" i="16"/>
  <c r="R18" i="2" s="1"/>
  <c r="I77" i="16"/>
  <c r="R42" i="2" s="1"/>
  <c r="G16" i="16"/>
  <c r="I42" i="16" s="1"/>
  <c r="R7" i="2" s="1"/>
  <c r="C9" i="16"/>
  <c r="Q4" i="2"/>
  <c r="Q5" i="2"/>
  <c r="Q6" i="2"/>
  <c r="Q9" i="2"/>
  <c r="Q10" i="2"/>
  <c r="Q11" i="2"/>
  <c r="Q12" i="2"/>
  <c r="Q13" i="2"/>
  <c r="Q14" i="2"/>
  <c r="Q15" i="2"/>
  <c r="Q16" i="2"/>
  <c r="Q17" i="2"/>
  <c r="Q19" i="2"/>
  <c r="Q20" i="2"/>
  <c r="Q21" i="2"/>
  <c r="Q22" i="2"/>
  <c r="Q23" i="2"/>
  <c r="Q24" i="2"/>
  <c r="Q25" i="2"/>
  <c r="Q26" i="2"/>
  <c r="Q27" i="2"/>
  <c r="Q28" i="2"/>
  <c r="Q29" i="2"/>
  <c r="Q30" i="2"/>
  <c r="Q31" i="2"/>
  <c r="Q32" i="2"/>
  <c r="Q33" i="2"/>
  <c r="Q35" i="2"/>
  <c r="Q36" i="2"/>
  <c r="Q37" i="2"/>
  <c r="Q38" i="2"/>
  <c r="Q39" i="2"/>
  <c r="Q40" i="2"/>
  <c r="Q41" i="2"/>
  <c r="Q43" i="2"/>
  <c r="Q44" i="2"/>
  <c r="Q45" i="2"/>
  <c r="Q46" i="2"/>
  <c r="Q47" i="2"/>
  <c r="Q48" i="2"/>
  <c r="Q49" i="2"/>
  <c r="Q50" i="2"/>
  <c r="Q51" i="2"/>
  <c r="Q52" i="2"/>
  <c r="Q54" i="2"/>
  <c r="Q55" i="2"/>
  <c r="Q2" i="2"/>
  <c r="P4" i="2"/>
  <c r="P5" i="2"/>
  <c r="P6" i="2"/>
  <c r="P7" i="2"/>
  <c r="P9" i="2"/>
  <c r="P10" i="2"/>
  <c r="P11" i="2"/>
  <c r="P12" i="2"/>
  <c r="P13" i="2"/>
  <c r="P14" i="2"/>
  <c r="P15" i="2"/>
  <c r="P16" i="2"/>
  <c r="P17" i="2"/>
  <c r="P19" i="2"/>
  <c r="P20" i="2"/>
  <c r="P21" i="2"/>
  <c r="P22" i="2"/>
  <c r="P23" i="2"/>
  <c r="P24" i="2"/>
  <c r="P25" i="2"/>
  <c r="P26" i="2"/>
  <c r="P27" i="2"/>
  <c r="P28" i="2"/>
  <c r="P29" i="2"/>
  <c r="P30" i="2"/>
  <c r="P31" i="2"/>
  <c r="P32" i="2"/>
  <c r="P33" i="2"/>
  <c r="P35" i="2"/>
  <c r="P36" i="2"/>
  <c r="P37" i="2"/>
  <c r="P38" i="2"/>
  <c r="P39" i="2"/>
  <c r="P40" i="2"/>
  <c r="P41" i="2"/>
  <c r="P43" i="2"/>
  <c r="P44" i="2"/>
  <c r="P45" i="2"/>
  <c r="P46" i="2"/>
  <c r="P47" i="2"/>
  <c r="P48" i="2"/>
  <c r="P49" i="2"/>
  <c r="P50" i="2"/>
  <c r="P51" i="2"/>
  <c r="P52" i="2"/>
  <c r="P54" i="2"/>
  <c r="P55" i="2"/>
  <c r="P2" i="2"/>
  <c r="J113" i="15"/>
  <c r="J99" i="15"/>
  <c r="J94" i="15"/>
  <c r="J89" i="15"/>
  <c r="J90" i="15" s="1"/>
  <c r="I40" i="15" s="1"/>
  <c r="Q8" i="2" s="1"/>
  <c r="I50" i="15"/>
  <c r="Q18" i="2" s="1"/>
  <c r="I17" i="15"/>
  <c r="J17" i="15" s="1"/>
  <c r="I74" i="15" s="1"/>
  <c r="Q42" i="2" s="1"/>
  <c r="G16" i="15"/>
  <c r="I39" i="15" s="1"/>
  <c r="Q7" i="2" s="1"/>
  <c r="C9" i="15"/>
  <c r="J17" i="14"/>
  <c r="I74" i="14" s="1"/>
  <c r="P42" i="2" s="1"/>
  <c r="I17" i="14"/>
  <c r="J113" i="14"/>
  <c r="J99" i="14"/>
  <c r="J89" i="14"/>
  <c r="J90" i="14" s="1"/>
  <c r="I40" i="14" s="1"/>
  <c r="P8" i="2" s="1"/>
  <c r="I50" i="14"/>
  <c r="P18" i="2" s="1"/>
  <c r="J94" i="14"/>
  <c r="G16" i="14"/>
  <c r="I39" i="14" s="1"/>
  <c r="C9" i="14"/>
  <c r="O4" i="2"/>
  <c r="O5" i="2"/>
  <c r="O6" i="2"/>
  <c r="O8" i="2"/>
  <c r="O9" i="2"/>
  <c r="O10" i="2"/>
  <c r="O11" i="2"/>
  <c r="O12" i="2"/>
  <c r="O13" i="2"/>
  <c r="O14" i="2"/>
  <c r="O15" i="2"/>
  <c r="O16" i="2"/>
  <c r="O17" i="2"/>
  <c r="O19" i="2"/>
  <c r="O20" i="2"/>
  <c r="O21" i="2"/>
  <c r="O22" i="2"/>
  <c r="O23" i="2"/>
  <c r="O24" i="2"/>
  <c r="O25" i="2"/>
  <c r="O26" i="2"/>
  <c r="O27" i="2"/>
  <c r="O28" i="2"/>
  <c r="O29" i="2"/>
  <c r="O30" i="2"/>
  <c r="O31" i="2"/>
  <c r="O32" i="2"/>
  <c r="O33" i="2"/>
  <c r="O35" i="2"/>
  <c r="O36" i="2"/>
  <c r="O37" i="2"/>
  <c r="O38" i="2"/>
  <c r="O39" i="2"/>
  <c r="O40" i="2"/>
  <c r="O41" i="2"/>
  <c r="O42" i="2"/>
  <c r="O43" i="2"/>
  <c r="O44" i="2"/>
  <c r="O45" i="2"/>
  <c r="O46" i="2"/>
  <c r="O47" i="2"/>
  <c r="O48" i="2"/>
  <c r="O49" i="2"/>
  <c r="O50" i="2"/>
  <c r="O51" i="2"/>
  <c r="O52" i="2"/>
  <c r="O54" i="2"/>
  <c r="O55" i="2"/>
  <c r="O2" i="2"/>
  <c r="N4" i="2"/>
  <c r="N5" i="2"/>
  <c r="N6" i="2"/>
  <c r="N9" i="2"/>
  <c r="N10" i="2"/>
  <c r="N11" i="2"/>
  <c r="N12" i="2"/>
  <c r="N13" i="2"/>
  <c r="N14" i="2"/>
  <c r="N15" i="2"/>
  <c r="N16" i="2"/>
  <c r="N17" i="2"/>
  <c r="N18" i="2"/>
  <c r="N19" i="2"/>
  <c r="N20" i="2"/>
  <c r="N21" i="2"/>
  <c r="N22" i="2"/>
  <c r="N23" i="2"/>
  <c r="N24" i="2"/>
  <c r="N25" i="2"/>
  <c r="N26" i="2"/>
  <c r="N27" i="2"/>
  <c r="N28" i="2"/>
  <c r="N29" i="2"/>
  <c r="N30" i="2"/>
  <c r="N31" i="2"/>
  <c r="N32" i="2"/>
  <c r="N33" i="2"/>
  <c r="N35" i="2"/>
  <c r="N36" i="2"/>
  <c r="N37" i="2"/>
  <c r="N38" i="2"/>
  <c r="N39" i="2"/>
  <c r="N40" i="2"/>
  <c r="N41" i="2"/>
  <c r="N42" i="2"/>
  <c r="N43" i="2"/>
  <c r="N44" i="2"/>
  <c r="N45" i="2"/>
  <c r="N46" i="2"/>
  <c r="N47" i="2"/>
  <c r="N48" i="2"/>
  <c r="N49" i="2"/>
  <c r="N50" i="2"/>
  <c r="N51" i="2"/>
  <c r="N52" i="2"/>
  <c r="N54" i="2"/>
  <c r="N55" i="2"/>
  <c r="N2" i="2"/>
  <c r="J113" i="13"/>
  <c r="J99" i="13"/>
  <c r="J89" i="13"/>
  <c r="J90" i="13" s="1"/>
  <c r="I40" i="13" s="1"/>
  <c r="I50" i="13"/>
  <c r="O18" i="2" s="1"/>
  <c r="J17" i="13"/>
  <c r="J22" i="13" s="1"/>
  <c r="J94" i="13" s="1"/>
  <c r="G16" i="13"/>
  <c r="I39" i="13" s="1"/>
  <c r="O7" i="2" s="1"/>
  <c r="C9" i="13"/>
  <c r="J17" i="12"/>
  <c r="J22" i="12" s="1"/>
  <c r="J94" i="12" s="1"/>
  <c r="G16" i="12"/>
  <c r="I39" i="12" s="1"/>
  <c r="N7" i="2" s="1"/>
  <c r="J113" i="12"/>
  <c r="J99" i="12"/>
  <c r="J89" i="12"/>
  <c r="J90" i="12" s="1"/>
  <c r="I40" i="12" s="1"/>
  <c r="N8" i="2" s="1"/>
  <c r="I50" i="12"/>
  <c r="C9" i="12"/>
  <c r="M4" i="2"/>
  <c r="M5" i="2"/>
  <c r="M6" i="2"/>
  <c r="M8" i="2"/>
  <c r="M9" i="2"/>
  <c r="M10" i="2"/>
  <c r="M11" i="2"/>
  <c r="M12" i="2"/>
  <c r="M13" i="2"/>
  <c r="M14" i="2"/>
  <c r="M15" i="2"/>
  <c r="M16" i="2"/>
  <c r="M17" i="2"/>
  <c r="M18" i="2"/>
  <c r="M19" i="2"/>
  <c r="M20" i="2"/>
  <c r="M21" i="2"/>
  <c r="M24" i="2"/>
  <c r="M25" i="2"/>
  <c r="M26" i="2"/>
  <c r="M27" i="2"/>
  <c r="D27" i="2" s="1"/>
  <c r="M28" i="2"/>
  <c r="M29" i="2"/>
  <c r="M30" i="2"/>
  <c r="M31" i="2"/>
  <c r="M32" i="2"/>
  <c r="M33" i="2"/>
  <c r="M35" i="2"/>
  <c r="M36" i="2"/>
  <c r="M37" i="2"/>
  <c r="M38" i="2"/>
  <c r="M39" i="2"/>
  <c r="M40" i="2"/>
  <c r="M41" i="2"/>
  <c r="M42" i="2"/>
  <c r="M43" i="2"/>
  <c r="M44" i="2"/>
  <c r="M45" i="2"/>
  <c r="M46" i="2"/>
  <c r="M47" i="2"/>
  <c r="M48" i="2"/>
  <c r="M49" i="2"/>
  <c r="M50" i="2"/>
  <c r="M51" i="2"/>
  <c r="M52" i="2"/>
  <c r="M54" i="2"/>
  <c r="M55" i="2"/>
  <c r="M2" i="2"/>
  <c r="J117" i="11"/>
  <c r="J103" i="11"/>
  <c r="J93" i="11"/>
  <c r="J94" i="11" s="1"/>
  <c r="I44" i="11" s="1"/>
  <c r="I54" i="11"/>
  <c r="J26" i="11"/>
  <c r="J98" i="11" s="1"/>
  <c r="J18" i="11"/>
  <c r="J17" i="11"/>
  <c r="G16" i="11"/>
  <c r="I43" i="11" s="1"/>
  <c r="M7" i="2" s="1"/>
  <c r="C9" i="11"/>
  <c r="L4" i="2"/>
  <c r="L5" i="2"/>
  <c r="L6" i="2"/>
  <c r="L9" i="2"/>
  <c r="L10" i="2"/>
  <c r="L11" i="2"/>
  <c r="L12" i="2"/>
  <c r="L13" i="2"/>
  <c r="L14" i="2"/>
  <c r="L15" i="2"/>
  <c r="L16" i="2"/>
  <c r="L17" i="2"/>
  <c r="L18" i="2"/>
  <c r="L19" i="2"/>
  <c r="L20" i="2"/>
  <c r="L21" i="2"/>
  <c r="L22" i="2"/>
  <c r="L24" i="2"/>
  <c r="L25" i="2"/>
  <c r="L26" i="2"/>
  <c r="L27" i="2"/>
  <c r="L28" i="2"/>
  <c r="L29" i="2"/>
  <c r="L30" i="2"/>
  <c r="L31" i="2"/>
  <c r="L32" i="2"/>
  <c r="L33" i="2"/>
  <c r="L35" i="2"/>
  <c r="L36" i="2"/>
  <c r="L37" i="2"/>
  <c r="L38" i="2"/>
  <c r="L39" i="2"/>
  <c r="L40" i="2"/>
  <c r="L41" i="2"/>
  <c r="L42" i="2"/>
  <c r="L43" i="2"/>
  <c r="L44" i="2"/>
  <c r="L45" i="2"/>
  <c r="L46" i="2"/>
  <c r="L47" i="2"/>
  <c r="L49" i="2"/>
  <c r="L50" i="2"/>
  <c r="L51" i="2"/>
  <c r="L52" i="2"/>
  <c r="L54" i="2"/>
  <c r="L55" i="2"/>
  <c r="L2" i="2"/>
  <c r="I85" i="10"/>
  <c r="L48" i="2" s="1"/>
  <c r="J20" i="10"/>
  <c r="J27" i="10" s="1"/>
  <c r="J99" i="10" s="1"/>
  <c r="J19" i="10"/>
  <c r="I60" i="10" s="1"/>
  <c r="L23" i="2" s="1"/>
  <c r="F18" i="10"/>
  <c r="J17" i="10"/>
  <c r="G16" i="10"/>
  <c r="K4" i="2"/>
  <c r="K5" i="2"/>
  <c r="K6" i="2"/>
  <c r="K8" i="2"/>
  <c r="K9" i="2"/>
  <c r="K10" i="2"/>
  <c r="K11" i="2"/>
  <c r="K12" i="2"/>
  <c r="K13" i="2"/>
  <c r="K14" i="2"/>
  <c r="K15" i="2"/>
  <c r="K16" i="2"/>
  <c r="K17" i="2"/>
  <c r="K19" i="2"/>
  <c r="K20" i="2"/>
  <c r="K21" i="2"/>
  <c r="K22" i="2"/>
  <c r="K23" i="2"/>
  <c r="K24" i="2"/>
  <c r="K25" i="2"/>
  <c r="K26" i="2"/>
  <c r="K27" i="2"/>
  <c r="K28" i="2"/>
  <c r="K30" i="2"/>
  <c r="K31" i="2"/>
  <c r="K32" i="2"/>
  <c r="K33" i="2"/>
  <c r="K35" i="2"/>
  <c r="K36" i="2"/>
  <c r="K37" i="2"/>
  <c r="K38" i="2"/>
  <c r="K39" i="2"/>
  <c r="K40" i="2"/>
  <c r="K41" i="2"/>
  <c r="K42" i="2"/>
  <c r="K43" i="2"/>
  <c r="K44" i="2"/>
  <c r="K45" i="2"/>
  <c r="K46" i="2"/>
  <c r="K47" i="2"/>
  <c r="K48" i="2"/>
  <c r="K49" i="2"/>
  <c r="K50" i="2"/>
  <c r="K51" i="2"/>
  <c r="K52" i="2"/>
  <c r="K54" i="2"/>
  <c r="K55" i="2"/>
  <c r="K2" i="2"/>
  <c r="J4" i="2"/>
  <c r="J5" i="2"/>
  <c r="J6" i="2"/>
  <c r="J8" i="2"/>
  <c r="J9" i="2"/>
  <c r="J10" i="2"/>
  <c r="J11" i="2"/>
  <c r="J12" i="2"/>
  <c r="J13" i="2"/>
  <c r="J14" i="2"/>
  <c r="J15" i="2"/>
  <c r="J16" i="2"/>
  <c r="J17" i="2"/>
  <c r="J18" i="2"/>
  <c r="J19" i="2"/>
  <c r="J20" i="2"/>
  <c r="J21" i="2"/>
  <c r="J22" i="2"/>
  <c r="J23" i="2"/>
  <c r="J24" i="2"/>
  <c r="J25" i="2"/>
  <c r="J26" i="2"/>
  <c r="J27" i="2"/>
  <c r="J28" i="2"/>
  <c r="J30" i="2"/>
  <c r="J31" i="2"/>
  <c r="J32" i="2"/>
  <c r="J33" i="2"/>
  <c r="J35" i="2"/>
  <c r="J36" i="2"/>
  <c r="J37" i="2"/>
  <c r="J38" i="2"/>
  <c r="J39" i="2"/>
  <c r="J40" i="2"/>
  <c r="J41" i="2"/>
  <c r="J42" i="2"/>
  <c r="J43" i="2"/>
  <c r="J44" i="2"/>
  <c r="J45" i="2"/>
  <c r="J46" i="2"/>
  <c r="J47" i="2"/>
  <c r="J48" i="2"/>
  <c r="J49" i="2"/>
  <c r="J50" i="2"/>
  <c r="J51" i="2"/>
  <c r="J52" i="2"/>
  <c r="J54" i="2"/>
  <c r="J55" i="2"/>
  <c r="J2" i="2"/>
  <c r="J118" i="10"/>
  <c r="J104" i="10"/>
  <c r="J105" i="10" s="1"/>
  <c r="J94" i="10"/>
  <c r="J95" i="10" s="1"/>
  <c r="I45" i="10" s="1"/>
  <c r="L8" i="2" s="1"/>
  <c r="I55" i="10"/>
  <c r="I44" i="10"/>
  <c r="L7" i="2" s="1"/>
  <c r="C9" i="10"/>
  <c r="J114" i="9"/>
  <c r="J100" i="9"/>
  <c r="J90" i="9"/>
  <c r="J91" i="9" s="1"/>
  <c r="I41" i="9" s="1"/>
  <c r="I51" i="9"/>
  <c r="K18" i="2" s="1"/>
  <c r="J17" i="9"/>
  <c r="I62" i="9" s="1"/>
  <c r="K29" i="2" s="1"/>
  <c r="J95" i="9"/>
  <c r="G16" i="9"/>
  <c r="I40" i="9" s="1"/>
  <c r="K7" i="2" s="1"/>
  <c r="C9" i="9"/>
  <c r="J18" i="8"/>
  <c r="I63" i="8" s="1"/>
  <c r="J29" i="2" s="1"/>
  <c r="J17" i="8"/>
  <c r="J24" i="8" s="1"/>
  <c r="G16" i="8"/>
  <c r="J115" i="8"/>
  <c r="J101" i="8"/>
  <c r="J91" i="8"/>
  <c r="J92" i="8" s="1"/>
  <c r="I42" i="8" s="1"/>
  <c r="I52" i="8"/>
  <c r="I41" i="8"/>
  <c r="J7" i="2" s="1"/>
  <c r="C9" i="8"/>
  <c r="I42" i="7"/>
  <c r="I8" i="2" s="1"/>
  <c r="I4" i="2"/>
  <c r="I5" i="2"/>
  <c r="I6" i="2"/>
  <c r="I9" i="2"/>
  <c r="I10" i="2"/>
  <c r="I11" i="2"/>
  <c r="I12" i="2"/>
  <c r="I13" i="2"/>
  <c r="I14" i="2"/>
  <c r="I15" i="2"/>
  <c r="I16" i="2"/>
  <c r="I17" i="2"/>
  <c r="I19" i="2"/>
  <c r="I20" i="2"/>
  <c r="I21" i="2"/>
  <c r="I22" i="2"/>
  <c r="I23" i="2"/>
  <c r="I24" i="2"/>
  <c r="I25" i="2"/>
  <c r="I26" i="2"/>
  <c r="I27" i="2"/>
  <c r="I28" i="2"/>
  <c r="I29" i="2"/>
  <c r="I30" i="2"/>
  <c r="I31" i="2"/>
  <c r="I32" i="2"/>
  <c r="I33" i="2"/>
  <c r="I35" i="2"/>
  <c r="I36" i="2"/>
  <c r="I37" i="2"/>
  <c r="I38" i="2"/>
  <c r="I39" i="2"/>
  <c r="I40" i="2"/>
  <c r="I41" i="2"/>
  <c r="I42" i="2"/>
  <c r="I43" i="2"/>
  <c r="I44" i="2"/>
  <c r="I45" i="2"/>
  <c r="I46" i="2"/>
  <c r="I47" i="2"/>
  <c r="I48" i="2"/>
  <c r="I49" i="2"/>
  <c r="I50" i="2"/>
  <c r="I51" i="2"/>
  <c r="I52" i="2"/>
  <c r="I54" i="2"/>
  <c r="I55" i="2"/>
  <c r="I52" i="7"/>
  <c r="I18" i="2" s="1"/>
  <c r="J19" i="7"/>
  <c r="J24" i="7" s="1"/>
  <c r="J96" i="7" s="1"/>
  <c r="J97" i="7" s="1"/>
  <c r="J98" i="7" s="1"/>
  <c r="J99" i="7" s="1"/>
  <c r="I68" i="7" s="1"/>
  <c r="I34" i="2" s="1"/>
  <c r="J18" i="7"/>
  <c r="J17" i="7"/>
  <c r="G16" i="7"/>
  <c r="I41" i="7" s="1"/>
  <c r="I7" i="2" s="1"/>
  <c r="J115" i="7"/>
  <c r="J101" i="7"/>
  <c r="J91" i="7"/>
  <c r="J92" i="7" s="1"/>
  <c r="C9" i="7"/>
  <c r="H4" i="2"/>
  <c r="H5" i="2"/>
  <c r="H6"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4" i="2"/>
  <c r="H55" i="2"/>
  <c r="H2" i="2"/>
  <c r="G4" i="2"/>
  <c r="G5" i="2"/>
  <c r="G6"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4" i="2"/>
  <c r="G55" i="2"/>
  <c r="G2" i="2"/>
  <c r="G16" i="6"/>
  <c r="G16" i="5"/>
  <c r="I38" i="5" s="1"/>
  <c r="G7" i="2" s="1"/>
  <c r="J112" i="6"/>
  <c r="J98" i="6"/>
  <c r="J93" i="6"/>
  <c r="J88" i="6"/>
  <c r="J89" i="6" s="1"/>
  <c r="H7" i="2"/>
  <c r="C9" i="6"/>
  <c r="J112" i="5"/>
  <c r="J98" i="5"/>
  <c r="J93" i="5"/>
  <c r="J94" i="5" s="1"/>
  <c r="J88" i="5"/>
  <c r="J89" i="5" s="1"/>
  <c r="C9" i="5"/>
  <c r="F4" i="2"/>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4" i="2"/>
  <c r="F55" i="2"/>
  <c r="F2" i="2"/>
  <c r="E4" i="2"/>
  <c r="E5" i="2"/>
  <c r="E6" i="2"/>
  <c r="E8" i="2"/>
  <c r="E9" i="2"/>
  <c r="E10" i="2"/>
  <c r="E11" i="2"/>
  <c r="E12" i="2"/>
  <c r="E13" i="2"/>
  <c r="E14" i="2"/>
  <c r="E15" i="2"/>
  <c r="E16" i="2"/>
  <c r="E17" i="2"/>
  <c r="E18" i="2"/>
  <c r="E19" i="2"/>
  <c r="E20" i="2"/>
  <c r="E21" i="2"/>
  <c r="E22" i="2"/>
  <c r="E23" i="2"/>
  <c r="E24" i="2"/>
  <c r="E25" i="2"/>
  <c r="E26" i="2"/>
  <c r="E27" i="2"/>
  <c r="E28" i="2"/>
  <c r="E30" i="2"/>
  <c r="E31" i="2"/>
  <c r="E32" i="2"/>
  <c r="E33" i="2"/>
  <c r="E34" i="2"/>
  <c r="E35" i="2"/>
  <c r="E36" i="2"/>
  <c r="E37" i="2"/>
  <c r="E38" i="2"/>
  <c r="E39" i="2"/>
  <c r="E40" i="2"/>
  <c r="E41" i="2"/>
  <c r="E42" i="2"/>
  <c r="E43" i="2"/>
  <c r="E44" i="2"/>
  <c r="E45" i="2"/>
  <c r="E46" i="2"/>
  <c r="E47" i="2"/>
  <c r="E48" i="2"/>
  <c r="E49" i="2"/>
  <c r="E50" i="2"/>
  <c r="E51" i="2"/>
  <c r="E52" i="2"/>
  <c r="E54" i="2"/>
  <c r="E55" i="2"/>
  <c r="E2" i="2"/>
  <c r="J113" i="4"/>
  <c r="J99" i="4"/>
  <c r="J94" i="4"/>
  <c r="J89" i="4"/>
  <c r="J90" i="4" s="1"/>
  <c r="G17" i="4"/>
  <c r="I39" i="4" s="1"/>
  <c r="J16" i="4"/>
  <c r="I61" i="4" s="1"/>
  <c r="C9" i="4"/>
  <c r="I40" i="3"/>
  <c r="E7" i="2" s="1"/>
  <c r="G18" i="3"/>
  <c r="J17" i="3"/>
  <c r="I62" i="3" s="1"/>
  <c r="E29" i="2" s="1"/>
  <c r="C9" i="3"/>
  <c r="J114" i="3"/>
  <c r="J100" i="3"/>
  <c r="J95" i="3"/>
  <c r="J90" i="3"/>
  <c r="J91" i="3" s="1"/>
  <c r="D28" i="2" l="1"/>
  <c r="J100" i="15"/>
  <c r="J101" i="15" s="1"/>
  <c r="J104" i="15" s="1"/>
  <c r="J105" i="15" s="1"/>
  <c r="J106" i="15" s="1"/>
  <c r="J109" i="15" s="1"/>
  <c r="D15" i="2"/>
  <c r="D47" i="2"/>
  <c r="D39" i="2"/>
  <c r="F37" i="1" s="1"/>
  <c r="I37" i="1" s="1"/>
  <c r="D23" i="2"/>
  <c r="F22" i="1" s="1"/>
  <c r="I22" i="1" s="1"/>
  <c r="F15" i="1"/>
  <c r="I15" i="1" s="1"/>
  <c r="D7" i="2"/>
  <c r="F7" i="1" s="1"/>
  <c r="I7" i="1" s="1"/>
  <c r="D55" i="2"/>
  <c r="F56" i="1" s="1"/>
  <c r="I56" i="1" s="1"/>
  <c r="D46" i="2"/>
  <c r="F44" i="1" s="1"/>
  <c r="I44" i="1" s="1"/>
  <c r="D38" i="2"/>
  <c r="F36" i="1" s="1"/>
  <c r="I36" i="1" s="1"/>
  <c r="D30" i="2"/>
  <c r="F28" i="1" s="1"/>
  <c r="I28" i="1" s="1"/>
  <c r="F21" i="1"/>
  <c r="I21" i="1" s="1"/>
  <c r="D14" i="2"/>
  <c r="F14" i="1" s="1"/>
  <c r="I14" i="1" s="1"/>
  <c r="D6" i="2"/>
  <c r="F6" i="1" s="1"/>
  <c r="I6" i="1" s="1"/>
  <c r="D54" i="2"/>
  <c r="F55" i="1" s="1"/>
  <c r="I55" i="1" s="1"/>
  <c r="D45" i="2"/>
  <c r="F43" i="1" s="1"/>
  <c r="I43" i="1" s="1"/>
  <c r="D37" i="2"/>
  <c r="F35" i="1" s="1"/>
  <c r="I35" i="1" s="1"/>
  <c r="D29" i="2"/>
  <c r="F27" i="1" s="1"/>
  <c r="I27" i="1" s="1"/>
  <c r="D21" i="2"/>
  <c r="D13" i="2"/>
  <c r="F13" i="1" s="1"/>
  <c r="I13" i="1" s="1"/>
  <c r="D5" i="2"/>
  <c r="F5" i="1" s="1"/>
  <c r="I5" i="1" s="1"/>
  <c r="D52" i="2"/>
  <c r="F53" i="1" s="1"/>
  <c r="I53" i="1" s="1"/>
  <c r="D44" i="2"/>
  <c r="F42" i="1" s="1"/>
  <c r="I42" i="1" s="1"/>
  <c r="D36" i="2"/>
  <c r="F34" i="1" s="1"/>
  <c r="I34" i="1" s="1"/>
  <c r="F26" i="1"/>
  <c r="I26" i="1" s="1"/>
  <c r="D20" i="2"/>
  <c r="F20" i="1" s="1"/>
  <c r="I20" i="1" s="1"/>
  <c r="D12" i="2"/>
  <c r="F12" i="1" s="1"/>
  <c r="I12" i="1" s="1"/>
  <c r="D4" i="2"/>
  <c r="F4" i="1" s="1"/>
  <c r="I4" i="1" s="1"/>
  <c r="D51" i="2"/>
  <c r="F47" i="1" s="1"/>
  <c r="I47" i="1" s="1"/>
  <c r="D43" i="2"/>
  <c r="F41" i="1" s="1"/>
  <c r="I41" i="1" s="1"/>
  <c r="F25" i="1"/>
  <c r="I25" i="1" s="1"/>
  <c r="D19" i="2"/>
  <c r="F19" i="1" s="1"/>
  <c r="I19" i="1" s="1"/>
  <c r="D11" i="2"/>
  <c r="F11" i="1" s="1"/>
  <c r="I11" i="1" s="1"/>
  <c r="D50" i="2"/>
  <c r="F45" i="1" s="1"/>
  <c r="I45" i="1" s="1"/>
  <c r="D42" i="2"/>
  <c r="F40" i="1" s="1"/>
  <c r="I40" i="1" s="1"/>
  <c r="D26" i="2"/>
  <c r="D18" i="2"/>
  <c r="F18" i="1" s="1"/>
  <c r="I18" i="1" s="1"/>
  <c r="D10" i="2"/>
  <c r="F10" i="1" s="1"/>
  <c r="I10" i="1" s="1"/>
  <c r="D3" i="2"/>
  <c r="D49" i="2"/>
  <c r="D41" i="2"/>
  <c r="F39" i="1" s="1"/>
  <c r="I39" i="1" s="1"/>
  <c r="D25" i="2"/>
  <c r="F24" i="1" s="1"/>
  <c r="I24" i="1" s="1"/>
  <c r="D17" i="2"/>
  <c r="F17" i="1" s="1"/>
  <c r="I17" i="1" s="1"/>
  <c r="D9" i="2"/>
  <c r="F9" i="1" s="1"/>
  <c r="I9" i="1" s="1"/>
  <c r="D48" i="2"/>
  <c r="D40" i="2"/>
  <c r="F38" i="1" s="1"/>
  <c r="I38" i="1" s="1"/>
  <c r="D24" i="2"/>
  <c r="F23" i="1" s="1"/>
  <c r="I23" i="1" s="1"/>
  <c r="D16" i="2"/>
  <c r="F16" i="1" s="1"/>
  <c r="I16" i="1" s="1"/>
  <c r="D8" i="2"/>
  <c r="F8" i="1" s="1"/>
  <c r="I8" i="1" s="1"/>
  <c r="J111" i="62"/>
  <c r="I67" i="62"/>
  <c r="J111" i="61"/>
  <c r="I67" i="61"/>
  <c r="J111" i="60"/>
  <c r="I67" i="60"/>
  <c r="J111" i="59"/>
  <c r="I67" i="59"/>
  <c r="J111" i="58"/>
  <c r="I67" i="58"/>
  <c r="J111" i="57"/>
  <c r="I67" i="57"/>
  <c r="J111" i="56"/>
  <c r="I67" i="56"/>
  <c r="I67" i="55"/>
  <c r="J111" i="55"/>
  <c r="I66" i="54"/>
  <c r="J110" i="54"/>
  <c r="I66" i="53"/>
  <c r="J110" i="53"/>
  <c r="I66" i="52"/>
  <c r="J110" i="52"/>
  <c r="I66" i="51"/>
  <c r="J110" i="51"/>
  <c r="I66" i="50"/>
  <c r="J110" i="50"/>
  <c r="J110" i="49"/>
  <c r="I66" i="49"/>
  <c r="J110" i="48"/>
  <c r="I66" i="48"/>
  <c r="J110" i="47"/>
  <c r="I66" i="47"/>
  <c r="I65" i="47" s="1"/>
  <c r="J110" i="46"/>
  <c r="I66" i="46"/>
  <c r="I65" i="46" s="1"/>
  <c r="J110" i="45"/>
  <c r="I66" i="45"/>
  <c r="J105" i="44"/>
  <c r="J106" i="44" s="1"/>
  <c r="J107" i="44" s="1"/>
  <c r="I68" i="44"/>
  <c r="AS35" i="2" s="1"/>
  <c r="I64" i="43"/>
  <c r="AR31" i="2" s="1"/>
  <c r="J105" i="43"/>
  <c r="J106" i="43" s="1"/>
  <c r="J107" i="43" s="1"/>
  <c r="I68" i="43"/>
  <c r="AR35" i="2" s="1"/>
  <c r="I64" i="42"/>
  <c r="AQ31" i="2" s="1"/>
  <c r="J105" i="42"/>
  <c r="J106" i="42" s="1"/>
  <c r="J107" i="42" s="1"/>
  <c r="I68" i="42"/>
  <c r="AQ35" i="2" s="1"/>
  <c r="I68" i="41"/>
  <c r="AP35" i="2" s="1"/>
  <c r="I64" i="41"/>
  <c r="AP31" i="2" s="1"/>
  <c r="J105" i="41"/>
  <c r="J106" i="41" s="1"/>
  <c r="J107" i="41" s="1"/>
  <c r="I65" i="40"/>
  <c r="AO31" i="2" s="1"/>
  <c r="J106" i="40"/>
  <c r="J107" i="40" s="1"/>
  <c r="J108" i="40" s="1"/>
  <c r="I69" i="40"/>
  <c r="AO35" i="2" s="1"/>
  <c r="I69" i="39"/>
  <c r="AN35" i="2" s="1"/>
  <c r="J106" i="39"/>
  <c r="J107" i="39" s="1"/>
  <c r="J108" i="39" s="1"/>
  <c r="I65" i="39"/>
  <c r="AN31" i="2" s="1"/>
  <c r="I71" i="38"/>
  <c r="AM35" i="2" s="1"/>
  <c r="J108" i="38"/>
  <c r="J109" i="38" s="1"/>
  <c r="J110" i="38" s="1"/>
  <c r="I67" i="38"/>
  <c r="AM31" i="2" s="1"/>
  <c r="D31" i="2" s="1"/>
  <c r="F29" i="1" s="1"/>
  <c r="I29" i="1" s="1"/>
  <c r="I68" i="37"/>
  <c r="AL35" i="2" s="1"/>
  <c r="J105" i="37"/>
  <c r="J106" i="37" s="1"/>
  <c r="J107" i="37" s="1"/>
  <c r="I64" i="37"/>
  <c r="AL31" i="2" s="1"/>
  <c r="J105" i="36"/>
  <c r="J106" i="36" s="1"/>
  <c r="J107" i="36" s="1"/>
  <c r="I68" i="36"/>
  <c r="AK35" i="2" s="1"/>
  <c r="D35" i="2" s="1"/>
  <c r="F33" i="1" s="1"/>
  <c r="I33" i="1" s="1"/>
  <c r="J100" i="29"/>
  <c r="J101" i="29" s="1"/>
  <c r="J104" i="29" s="1"/>
  <c r="J105" i="29" s="1"/>
  <c r="J106" i="29" s="1"/>
  <c r="J109" i="29" s="1"/>
  <c r="J95" i="29"/>
  <c r="J96" i="29" s="1"/>
  <c r="J97" i="29" s="1"/>
  <c r="I66" i="29" s="1"/>
  <c r="AD34" i="2" s="1"/>
  <c r="J101" i="28"/>
  <c r="J104" i="28" s="1"/>
  <c r="J105" i="28" s="1"/>
  <c r="J106" i="28" s="1"/>
  <c r="J109" i="28" s="1"/>
  <c r="J95" i="28"/>
  <c r="J96" i="28" s="1"/>
  <c r="J97" i="28" s="1"/>
  <c r="I66" i="28" s="1"/>
  <c r="AC34" i="2" s="1"/>
  <c r="J100" i="27"/>
  <c r="J101" i="27" s="1"/>
  <c r="J104" i="27" s="1"/>
  <c r="J105" i="27" s="1"/>
  <c r="J106" i="27" s="1"/>
  <c r="J109" i="27" s="1"/>
  <c r="J96" i="27"/>
  <c r="J97" i="27" s="1"/>
  <c r="I66" i="27" s="1"/>
  <c r="AB34" i="2" s="1"/>
  <c r="J100" i="26"/>
  <c r="J101" i="26" s="1"/>
  <c r="J104" i="26" s="1"/>
  <c r="J105" i="26" s="1"/>
  <c r="J106" i="26" s="1"/>
  <c r="J109" i="26" s="1"/>
  <c r="J95" i="26"/>
  <c r="J96" i="26" s="1"/>
  <c r="J97" i="26" s="1"/>
  <c r="I66" i="26" s="1"/>
  <c r="AA34" i="2" s="1"/>
  <c r="J100" i="25"/>
  <c r="J101" i="25" s="1"/>
  <c r="J104" i="25" s="1"/>
  <c r="J105" i="25" s="1"/>
  <c r="J106" i="25" s="1"/>
  <c r="J109" i="25" s="1"/>
  <c r="J96" i="25"/>
  <c r="J97" i="25" s="1"/>
  <c r="I66" i="25" s="1"/>
  <c r="Z34" i="2" s="1"/>
  <c r="J100" i="24"/>
  <c r="J101" i="24" s="1"/>
  <c r="J104" i="24" s="1"/>
  <c r="J105" i="24" s="1"/>
  <c r="J106" i="24" s="1"/>
  <c r="J109" i="24" s="1"/>
  <c r="J96" i="24"/>
  <c r="J97" i="24" s="1"/>
  <c r="I66" i="24" s="1"/>
  <c r="Y34" i="2" s="1"/>
  <c r="J100" i="23"/>
  <c r="J101" i="23" s="1"/>
  <c r="J104" i="23" s="1"/>
  <c r="J105" i="23" s="1"/>
  <c r="J106" i="23" s="1"/>
  <c r="J109" i="23" s="1"/>
  <c r="J95" i="23"/>
  <c r="J96" i="23" s="1"/>
  <c r="J97" i="23" s="1"/>
  <c r="I66" i="23" s="1"/>
  <c r="J97" i="22"/>
  <c r="J98" i="22" s="1"/>
  <c r="I67" i="22" s="1"/>
  <c r="X34" i="2" s="1"/>
  <c r="J101" i="22"/>
  <c r="J102" i="22" s="1"/>
  <c r="J105" i="22" s="1"/>
  <c r="J106" i="22" s="1"/>
  <c r="J107" i="22" s="1"/>
  <c r="J110" i="22" s="1"/>
  <c r="J98" i="21"/>
  <c r="J99" i="21" s="1"/>
  <c r="J100" i="21" s="1"/>
  <c r="I69" i="21" s="1"/>
  <c r="W34" i="2" s="1"/>
  <c r="J103" i="21"/>
  <c r="J104" i="21" s="1"/>
  <c r="J107" i="21" s="1"/>
  <c r="J108" i="21" s="1"/>
  <c r="J109" i="21" s="1"/>
  <c r="J112" i="21" s="1"/>
  <c r="J98" i="20"/>
  <c r="J99" i="20" s="1"/>
  <c r="J100" i="20" s="1"/>
  <c r="I69" i="20" s="1"/>
  <c r="V34" i="2" s="1"/>
  <c r="J103" i="20"/>
  <c r="J104" i="20" s="1"/>
  <c r="J107" i="20" s="1"/>
  <c r="J108" i="20" s="1"/>
  <c r="J109" i="20" s="1"/>
  <c r="J112" i="20" s="1"/>
  <c r="J98" i="19"/>
  <c r="J99" i="19" s="1"/>
  <c r="J100" i="19" s="1"/>
  <c r="I69" i="19" s="1"/>
  <c r="U34" i="2" s="1"/>
  <c r="J104" i="19"/>
  <c r="J107" i="19" s="1"/>
  <c r="J108" i="19" s="1"/>
  <c r="J109" i="19" s="1"/>
  <c r="J112" i="19" s="1"/>
  <c r="J98" i="18"/>
  <c r="J99" i="18" s="1"/>
  <c r="J100" i="18" s="1"/>
  <c r="I69" i="18" s="1"/>
  <c r="T34" i="2" s="1"/>
  <c r="J103" i="18"/>
  <c r="J104" i="18" s="1"/>
  <c r="J107" i="18" s="1"/>
  <c r="J108" i="18" s="1"/>
  <c r="J109" i="18" s="1"/>
  <c r="J112" i="18" s="1"/>
  <c r="J103" i="17"/>
  <c r="J104" i="17" s="1"/>
  <c r="J107" i="17" s="1"/>
  <c r="J108" i="17" s="1"/>
  <c r="J109" i="17" s="1"/>
  <c r="J112" i="17" s="1"/>
  <c r="J103" i="16"/>
  <c r="J104" i="16" s="1"/>
  <c r="J107" i="16" s="1"/>
  <c r="J108" i="16" s="1"/>
  <c r="J109" i="16" s="1"/>
  <c r="J112" i="16" s="1"/>
  <c r="J98" i="16"/>
  <c r="J99" i="16" s="1"/>
  <c r="J100" i="16" s="1"/>
  <c r="I69" i="16" s="1"/>
  <c r="R34" i="2" s="1"/>
  <c r="J95" i="15"/>
  <c r="J96" i="15" s="1"/>
  <c r="J97" i="15" s="1"/>
  <c r="I66" i="15" s="1"/>
  <c r="Q34" i="2" s="1"/>
  <c r="J95" i="14"/>
  <c r="J96" i="14"/>
  <c r="J97" i="14" s="1"/>
  <c r="I66" i="14" s="1"/>
  <c r="P34" i="2" s="1"/>
  <c r="J100" i="14"/>
  <c r="J101" i="14" s="1"/>
  <c r="J104" i="14" s="1"/>
  <c r="J105" i="14" s="1"/>
  <c r="J106" i="14" s="1"/>
  <c r="J109" i="14" s="1"/>
  <c r="J95" i="13"/>
  <c r="J96" i="13" s="1"/>
  <c r="J97" i="13" s="1"/>
  <c r="I66" i="13" s="1"/>
  <c r="O34" i="2" s="1"/>
  <c r="J100" i="13"/>
  <c r="J101" i="13" s="1"/>
  <c r="J104" i="13" s="1"/>
  <c r="J105" i="13" s="1"/>
  <c r="J106" i="13" s="1"/>
  <c r="J109" i="13" s="1"/>
  <c r="J95" i="12"/>
  <c r="J96" i="12" s="1"/>
  <c r="J97" i="12" s="1"/>
  <c r="I66" i="12" s="1"/>
  <c r="N34" i="2" s="1"/>
  <c r="J100" i="12"/>
  <c r="J101" i="12" s="1"/>
  <c r="J104" i="12" s="1"/>
  <c r="J105" i="12" s="1"/>
  <c r="J106" i="12" s="1"/>
  <c r="J109" i="12" s="1"/>
  <c r="J99" i="11"/>
  <c r="J100" i="11" s="1"/>
  <c r="J101" i="11" s="1"/>
  <c r="I70" i="11" s="1"/>
  <c r="M34" i="2" s="1"/>
  <c r="J104" i="11"/>
  <c r="J105" i="11" s="1"/>
  <c r="J108" i="11" s="1"/>
  <c r="J109" i="11" s="1"/>
  <c r="J110" i="11" s="1"/>
  <c r="J113" i="11" s="1"/>
  <c r="J106" i="10"/>
  <c r="J109" i="10" s="1"/>
  <c r="J110" i="10" s="1"/>
  <c r="J111" i="10" s="1"/>
  <c r="J114" i="10" s="1"/>
  <c r="J100" i="10"/>
  <c r="J101" i="10" s="1"/>
  <c r="J102" i="10" s="1"/>
  <c r="I71" i="10" s="1"/>
  <c r="L34" i="2" s="1"/>
  <c r="J96" i="9"/>
  <c r="J97" i="9" s="1"/>
  <c r="J98" i="9" s="1"/>
  <c r="I67" i="9" s="1"/>
  <c r="K34" i="2" s="1"/>
  <c r="J101" i="9"/>
  <c r="J102" i="9" s="1"/>
  <c r="J105" i="9" s="1"/>
  <c r="J106" i="9" s="1"/>
  <c r="J107" i="9" s="1"/>
  <c r="J110" i="9" s="1"/>
  <c r="J96" i="8"/>
  <c r="J97" i="8"/>
  <c r="J98" i="8" s="1"/>
  <c r="J99" i="8" s="1"/>
  <c r="I68" i="8" s="1"/>
  <c r="J34" i="2" s="1"/>
  <c r="J102" i="8"/>
  <c r="J103" i="8" s="1"/>
  <c r="J106" i="8" s="1"/>
  <c r="J107" i="8" s="1"/>
  <c r="J108" i="8" s="1"/>
  <c r="J111" i="8" s="1"/>
  <c r="J102" i="7"/>
  <c r="J103" i="7" s="1"/>
  <c r="J106" i="7" s="1"/>
  <c r="J107" i="7" s="1"/>
  <c r="J108" i="7" s="1"/>
  <c r="J111" i="7" s="1"/>
  <c r="J95" i="6"/>
  <c r="J96" i="6" s="1"/>
  <c r="J99" i="6"/>
  <c r="J100" i="6" s="1"/>
  <c r="J103" i="6" s="1"/>
  <c r="J104" i="6" s="1"/>
  <c r="J105" i="6" s="1"/>
  <c r="J108" i="6" s="1"/>
  <c r="J94" i="6"/>
  <c r="J95" i="5"/>
  <c r="J96" i="5" s="1"/>
  <c r="J99" i="5"/>
  <c r="J100" i="5" s="1"/>
  <c r="J103" i="5" s="1"/>
  <c r="J104" i="5" s="1"/>
  <c r="J105" i="5" s="1"/>
  <c r="J108" i="5" s="1"/>
  <c r="J100" i="4"/>
  <c r="J101" i="4" s="1"/>
  <c r="J104" i="4" s="1"/>
  <c r="J105" i="4" s="1"/>
  <c r="J106" i="4" s="1"/>
  <c r="J109" i="4" s="1"/>
  <c r="J95" i="4"/>
  <c r="J96" i="4" s="1"/>
  <c r="J97" i="4" s="1"/>
  <c r="J101" i="3"/>
  <c r="J102" i="3" s="1"/>
  <c r="J96" i="3"/>
  <c r="J97" i="3" s="1"/>
  <c r="J98" i="3" s="1"/>
  <c r="D34" i="2" l="1"/>
  <c r="F32" i="1" s="1"/>
  <c r="I32" i="1" s="1"/>
  <c r="I65" i="50"/>
  <c r="AW32" i="2" s="1"/>
  <c r="AW33" i="2"/>
  <c r="I66" i="55"/>
  <c r="BB32" i="2" s="1"/>
  <c r="BB33" i="2"/>
  <c r="I65" i="48"/>
  <c r="AU32" i="2" s="1"/>
  <c r="AU33" i="2"/>
  <c r="I66" i="56"/>
  <c r="BC32" i="2" s="1"/>
  <c r="BC33" i="2"/>
  <c r="I66" i="60"/>
  <c r="BG32" i="2" s="1"/>
  <c r="BG33" i="2"/>
  <c r="I66" i="59"/>
  <c r="BF32" i="2" s="1"/>
  <c r="BF33" i="2"/>
  <c r="I65" i="52"/>
  <c r="AY32" i="2" s="1"/>
  <c r="AY33" i="2"/>
  <c r="I65" i="51"/>
  <c r="AX32" i="2" s="1"/>
  <c r="AX33" i="2"/>
  <c r="J110" i="36"/>
  <c r="I66" i="36"/>
  <c r="I65" i="45"/>
  <c r="AT32" i="2" s="1"/>
  <c r="AT33" i="2"/>
  <c r="I65" i="49"/>
  <c r="AV32" i="2" s="1"/>
  <c r="AV33" i="2"/>
  <c r="I66" i="57"/>
  <c r="BD32" i="2" s="1"/>
  <c r="BD33" i="2"/>
  <c r="I66" i="61"/>
  <c r="BH32" i="2" s="1"/>
  <c r="BH33" i="2"/>
  <c r="I65" i="53"/>
  <c r="AZ32" i="2" s="1"/>
  <c r="AZ33" i="2"/>
  <c r="I65" i="54"/>
  <c r="BA32" i="2" s="1"/>
  <c r="BA33" i="2"/>
  <c r="I66" i="58"/>
  <c r="BE32" i="2" s="1"/>
  <c r="BE33" i="2"/>
  <c r="I66" i="62"/>
  <c r="BI32" i="2" s="1"/>
  <c r="BI33" i="2"/>
  <c r="J110" i="44"/>
  <c r="I66" i="44"/>
  <c r="J110" i="43"/>
  <c r="I66" i="43"/>
  <c r="J110" i="42"/>
  <c r="I66" i="42"/>
  <c r="J110" i="41"/>
  <c r="I66" i="41"/>
  <c r="I67" i="40"/>
  <c r="J111" i="40"/>
  <c r="J111" i="39"/>
  <c r="I67" i="39"/>
  <c r="J113" i="38"/>
  <c r="I69" i="38"/>
  <c r="J110" i="37"/>
  <c r="I66" i="37"/>
  <c r="J105" i="3"/>
  <c r="J106" i="3" s="1"/>
  <c r="J107" i="3" s="1"/>
  <c r="I66" i="40" l="1"/>
  <c r="AO32" i="2" s="1"/>
  <c r="AO33" i="2"/>
  <c r="I65" i="37"/>
  <c r="AL32" i="2" s="1"/>
  <c r="AL33" i="2"/>
  <c r="I65" i="41"/>
  <c r="AP32" i="2" s="1"/>
  <c r="AP33" i="2"/>
  <c r="AK33" i="2"/>
  <c r="I65" i="36"/>
  <c r="AK32" i="2" s="1"/>
  <c r="D32" i="2" s="1"/>
  <c r="F30" i="1" s="1"/>
  <c r="I30" i="1" s="1"/>
  <c r="I66" i="39"/>
  <c r="AN32" i="2" s="1"/>
  <c r="AN33" i="2"/>
  <c r="I65" i="43"/>
  <c r="AR32" i="2" s="1"/>
  <c r="AR33" i="2"/>
  <c r="I65" i="44"/>
  <c r="AS32" i="2" s="1"/>
  <c r="AS33" i="2"/>
  <c r="I68" i="38"/>
  <c r="AM32" i="2" s="1"/>
  <c r="AM33" i="2"/>
  <c r="I65" i="42"/>
  <c r="AQ32" i="2" s="1"/>
  <c r="AQ33" i="2"/>
  <c r="J110" i="3"/>
  <c r="D33" i="2" l="1"/>
  <c r="F31" i="1" s="1"/>
  <c r="I31" i="1" s="1"/>
  <c r="I57" i="1" s="1"/>
  <c r="I58" i="1" s="1"/>
  <c r="I59" i="1" s="1"/>
</calcChain>
</file>

<file path=xl/sharedStrings.xml><?xml version="1.0" encoding="utf-8"?>
<sst xmlns="http://schemas.openxmlformats.org/spreadsheetml/2006/main" count="14619" uniqueCount="527">
  <si>
    <t>S.No</t>
  </si>
  <si>
    <t>Item Description</t>
  </si>
  <si>
    <t>Short Description</t>
  </si>
  <si>
    <t>Unit</t>
  </si>
  <si>
    <t>Quantity</t>
  </si>
  <si>
    <t xml:space="preserve">Total NHIT </t>
  </si>
  <si>
    <t>Clearing and Grubbing Around Structures (Including RE Panels, Walls, and Medians)</t>
  </si>
  <si>
    <t xml:space="preserve">Man days </t>
  </si>
  <si>
    <t>Dismantling of Existing Concrete Structures</t>
  </si>
  <si>
    <t>Rmt</t>
  </si>
  <si>
    <t>Subgrade</t>
  </si>
  <si>
    <t>Cu.m</t>
  </si>
  <si>
    <t>Repair and Restoration of Quarter Coning</t>
  </si>
  <si>
    <t>Sq.m</t>
  </si>
  <si>
    <t>Application of Cement Paint on Concrete Handrails / Crash Barrier</t>
  </si>
  <si>
    <t>Providing and fixing temporary double steel scaffolding system with safety features.</t>
  </si>
  <si>
    <t>Cum</t>
  </si>
  <si>
    <t>Extra Reinforcement with Zinc-Rich Epoxy Coating</t>
  </si>
  <si>
    <t>MT</t>
  </si>
  <si>
    <t>Jacketing of Structural Members with M-40 Concrete (150 mm to 175mm Thick)</t>
  </si>
  <si>
    <t>Sqm</t>
  </si>
  <si>
    <t>Lifting of Superstructure Span by Hydraulic Jacking (Span Length up to 50m)</t>
  </si>
  <si>
    <t>Nos</t>
  </si>
  <si>
    <t>Replacement of Existing Bearing with New POT-PTFE Bearing Including Pedestal Preparation and Levelling</t>
  </si>
  <si>
    <t>Replacement of Existing Bearing with New Elastomeric Bearing</t>
  </si>
  <si>
    <t>Cutting of Metallic Bearing Locks Using Electric Grinder</t>
  </si>
  <si>
    <t>Rust Removal and Anti-Corrosive Zinc Painting on Bearings (As per MoRTH Specifications)</t>
  </si>
  <si>
    <t>Greasing of Steel Bearings (Roller-cum-Rocker and Pin &amp; Roller Types)</t>
  </si>
  <si>
    <t>Reconstruction of Damaged Return Wall (Cast-in-situ RCC up to 4m Height)</t>
  </si>
  <si>
    <t>Stone Pitching</t>
  </si>
  <si>
    <t>Expansion Joints</t>
  </si>
  <si>
    <t>Providing New Expansion Joint Assembly – Filler Type</t>
  </si>
  <si>
    <t>New Expansion Joint – Strip Seal Type</t>
  </si>
  <si>
    <t>Providing Seal for Strip Seal Expansion Joint</t>
  </si>
  <si>
    <t>Reconstruction of RCC Crash Barrier (Post Dismantling)</t>
  </si>
  <si>
    <t>Drainage spout</t>
  </si>
  <si>
    <t>Replacement/Providing of Drainage Spout Assembly</t>
  </si>
  <si>
    <t>Provision of Missing MS Grating over Drainage Spouts</t>
  </si>
  <si>
    <t>Replacement of Missing/Damaged Down Take Pipe (PVC)</t>
  </si>
  <si>
    <t>Supply, transportation, and fixing of Drain Spout Pipe of approved make and standard size (PVC/GI/SS – as per site requirement) including necessary clamps, fixtures, and supports. The item includes all charges of material supply, labour for cutting, aligning, jointing, sealing, and securely fixing to the structure as per standard specifications and as directed by the Engineer-in-Charge. Rate to include all tools, tackles, consumables, and all incidental charges for completion of the job in all respects.</t>
  </si>
  <si>
    <t xml:space="preserve">PVC Runner Pipe </t>
  </si>
  <si>
    <t>Sealing of Cracks in RCC Members by V-Groove Cutting and Sealing with Epoxy Mortar</t>
  </si>
  <si>
    <t>Provision and Installation of Grouting NRV Nipples for Pressure Injection in RCC Structures</t>
  </si>
  <si>
    <t>Low Viscosity Epoxy Pressure Injection Grouting in RCC Members (using NRV Nipples)</t>
  </si>
  <si>
    <t>Kg</t>
  </si>
  <si>
    <t>Repair of Damaged Concrete Surfaces Using Polymer Modified Mortar (PMM Mortar) up to 50mm Thickness</t>
  </si>
  <si>
    <t>sq.m</t>
  </si>
  <si>
    <t>Injection of Polymer Cement Grout (PMC) with Non-Shrink Additive at 4 kg/cm² Pressure</t>
  </si>
  <si>
    <t>Carbon Fibre Wrapping for Strengthening of Structural Members</t>
  </si>
  <si>
    <t>Providing and Laying of Micro-concrete for Structural Repairs</t>
  </si>
  <si>
    <t>Approach Slab Mud Jacketing (Void Filling Beneath Slab by Pressure Grouting)</t>
  </si>
  <si>
    <t>Providing and fixing of Mild Steel (MS) lining plates (8mm thick) for jacketing and structural strengthening of pedestals</t>
  </si>
  <si>
    <t>The work shall include the complete execution of shotcrete application in accordance with IRC:SP:40 standards. This includes the supply of all materials, machinery, labour, and execution of work using pre-mixed mortar (PMM), ensuring proper surface preparation and finishing. The activity shall be carried out as per the directions and satisfaction of the Engineer-in-Charge, including all incidental works required for the completion of the item in all respects.</t>
  </si>
  <si>
    <t xml:space="preserve"> Shotcreting</t>
  </si>
  <si>
    <t>Providing and applying mortar sealing and pointing work for joints, cracks, or voids in concrete or masonry surfaces using approved cement mortar, including surface preparation by raking out loose or damaged mortar, cleaning, wetting, and applying fresh mortar in the specified mix ratio (typically 1:3 cement to sand or as directed by the Engineer-in-Charge). The mortar shall be properly pressed into joints and finished to a neat profile (flush, recessed, or weathered), ensuring a durable and uniform appearance. The work includes supply of all required materials such as OPC 43/53 grade cement, well-graded sand, potable water, and any approved bonding agents, as well as tools, equipment, labour, scaffolding, curing, debris removal, and safety measures. All activities shall be executed only after obtaining prior approval of materials and sample work from the Engineer-in-Charge and must comply with standard specifications and site instructions. The work shall conform to IS 2250:1981, IS 1661:1972, IS 2402:1963, and where applicable, MoRTH specifications including Section 2600 and Clauses 2702 &amp; 2703</t>
  </si>
  <si>
    <t>Mortar Sealing and Pointing</t>
  </si>
  <si>
    <t>All concrete works using M15/M40 grade (1:2:4 mix ratio or as approved), including supply of OPC 43/53 grade cement, well-graded aggregates, potable water, and approved admixtures. Work includes transportation, placement, compaction (manual/mechanical), surface preparation, formwork (if needed), and curing as per standard practices. All works to conform to IS 456:2000, IS 10262:2019, and as directed by the Engineer-in-Charge. No concreting shall commence without prior approval with direction of Engineer in charge</t>
  </si>
  <si>
    <t xml:space="preserve">Concrete Supply / Placing </t>
  </si>
  <si>
    <t xml:space="preserve">Cu.m </t>
  </si>
  <si>
    <t>Providing and installing MBCB (Modified Ballastic Crash Barrier) at designated locations and wherever found missing, including supply of all materials such as galvanized steel barriers, posts, fasteners, anchor bolts, and all associated components as per approved drawings and specifications. The work includes loading, transportation of materials from the approved source to the site using the contractor’s own vehicle, unloading, proper alignment, fixing of MBCB as per site conditions, and ensuring secure anchorage into the ground or structure as required. All installation shall be carried out under the supervision and direction of the Engineer-in-Charge, following approved methodologies and safety standards. The rate shall include all labour, materials, tools, equipment, transportation, and incidentals required for completing the work in all respects. The finished installation must conform to the relevant IRC, MoRTH specifications (Clause 809), and be approved by the Engineer-in-Charge before acceptance</t>
  </si>
  <si>
    <t xml:space="preserve">MBCB </t>
  </si>
  <si>
    <t>RMT</t>
  </si>
  <si>
    <t>All Charges includes Comprehensive item for supply, transportation, fabrication, and erection of transverse steel cross bracing including: procurement of structural steel sections (angles, flats, or channels bolts and nuts ) as per approved drawings; shifting and handling at site using contractor’s own machinery and equipment; complete fabrication work involving accurate marking, cutting to required length, drilling, welding, and preparation of connections; fixing in position with proper alignment and tightness using bolts or welds as per design; installation using contractor’s own scaffolding, tools, tackles, and skilled/unskilled labour; and ensuring full compliance with relevant IS codes with Epoxy Painting and project specifications—all complete as directed by the Engineer-in-Charge</t>
  </si>
  <si>
    <t xml:space="preserve">Cross Bracing /Whole Parts </t>
  </si>
  <si>
    <t xml:space="preserve">Cross Bracing /Partial Parts </t>
  </si>
  <si>
    <t>All charges for Providing and applying painting work to a 35-meter-long composite steel girder, including: supply and delivery of approved paint materials (primer and finish coats); surface cleaning and preparation (removal of rust, oil, dust, etc.); application of one coat of anti-corrosive primer and two coats of synthetic enamel or epoxy-based paint; all scaffolding, safety arrangements, tools, tackles, and contractor’s own labour and machinery; transportation and handling of paint materials to site and working height; all work to be done in accordance with IS codes and as per the direction of the Engineer-in-Charge</t>
  </si>
  <si>
    <t xml:space="preserve">Anti Corrosive Epoxy Paint(Girder ) </t>
  </si>
  <si>
    <t xml:space="preserve">Sq.m </t>
  </si>
  <si>
    <t xml:space="preserve">Supply and carry out 69mm/76mm dia core cutting in the facing panel to avoid vibrations, followed by the installation of 70mm dia PVC casing pipe (3–5mm thick) up to 1m depth to protect the drainage filter. Drill to the required depth and insert 32mm dia SDA bars of 5m or 10m length at selected RE Wall panels located at varying heights (less than 7m and 7m to 10m), with spacing of 0.74m horizontally and 1.48m vertically. Provide couplers to join SDA nails as required, as per approved drawings and methodology. Carry out cement grouting for the full length of the 70mm dia borehole after placing the SDA bars. Fix galvanised epoxy-coated bearing plates (150mm x 150mm x 10mm) on the outer face of the SDA bars with necessary nuts, bolts, and washers, ensuring proper contact with the RE Wall panel, including all associated labour, staging, scaffolding, equipment, and materials to complete the work as per the instructions of the Engineer-in-Charge of SPV.
</t>
  </si>
  <si>
    <t xml:space="preserve">Soil Nailing </t>
  </si>
  <si>
    <t>Nos / Nails</t>
  </si>
  <si>
    <t>All charges include comprehensive replacement of wearing coat involving dismantling of existing 100 mm thick wearing coat; milling of the surface to the required depth; cleaning of the base; supply and transport of all materials (micro-concrete, aggregates, binding agents, tack coat, etc.); laying of new micro-concrete wearing course; application of tack coat; compaction; finishing including edge detailing and surface preparation; and disposal of debris—complete in all respects, in accordance with specifications and under the direction of the Engineer‑in‑Charge.</t>
  </si>
  <si>
    <t xml:space="preserve">Wearing Coat </t>
  </si>
  <si>
    <t>Providing and laying elastomeric concrete between Reinforced Earth (RE) panels, including the supply of all materials, mixing, transportation, placement, compaction, finishing, and curing as per relevant codal provisions and specifications. The work shall be carried out as per the site requirements and the instructions of the site engineer to ensure proper sealing, flexibility, and bonding between panels. All tools, equipment, labor, and incidental charges are included in the scope of this item</t>
  </si>
  <si>
    <t xml:space="preserve">Elastomeric Concerte </t>
  </si>
  <si>
    <t>Providing and laying M40 grade cement concrete wearing coat over the raft slab inside the VUP/PUP/Flyover including dismantling and removal of the existing damaged concrete (if any), surface preparation, supply of all materials, mixing, placing, compacting, finishing, and curing of concrete. The work shall include maintaining the required camber/slope as per site conditions and ensuring proper surface drainage with provision of spouts or drain outlets as necessary. The item also includes all charges for labour, equipment, transportation, handling, consumables, formwork (if required), curing, and disposal of debris, complete in all respects as per drawings, specifications, and directions of the Engineer-in-Charge</t>
  </si>
  <si>
    <t xml:space="preserve">Wearing Coat  Raft </t>
  </si>
  <si>
    <t>Construction of Retaining Wall (RT Wall) of height 4.0 metres, including excavation, foundation preparation, providing and laying of plain cement concrete (PCC) for leveling course, reinforcement, shuttering, and placing of M-30 grade reinforced cement concrete (RCC) in footing, stem, and coping. The work includes supplying and fixing of formwork, reinforcement steel, backfilling with suitable material, compaction, weep holes, curing, disposal of surplus material, and all other incidental items including necessary scaffolding, tools, labour, and machinery to complete the work in all respects as per approved drawings and as directed by the Engineer-in-Charge.</t>
  </si>
  <si>
    <t xml:space="preserve">RT Wall </t>
  </si>
  <si>
    <t>Supply and application of Anti-Carbonation Paint over exposed concrete surfaces including surface preparation (cleaning, wire brushing, removal of dust, oil, grease, loose particles), application of primer and two or more coats of anti-carbonation paint of approved make and shade as per manufacturer’s specifications. The item includes all materials, labour, tools, and necessary scaffolding (including erection and dismantling), transportation, and other incidental works to complete the job in all respects as per drawings and instructions of Engineer-in-Charge.</t>
  </si>
  <si>
    <t xml:space="preserve">Anti Carbonation </t>
  </si>
  <si>
    <t>Torquing of existing bolts in steel girders using calibrated torque wrenches as per approved methodology and codal provisions, including surface cleaning and alignment checks. Providing and fixing new High-Strength Friction Grip (HSFG) bolts and nuts of size M16 and M32 as per the site requirement, including supply, threading, galvanizing, transportation, and installation. The work shall be carried out as per the site condition and directions of the Engineer-in-Charge. All labor, tools, equipment, scaffolding, and incidental charges are included in the scope of this item.</t>
  </si>
  <si>
    <t>Missing Bolts</t>
  </si>
  <si>
    <t>Supply, fixing, and laying of Edge Beam concrete including formwork, reinforcement, alignment, leveling, compaction, curing, and all allied works complete as per approved drawings and specifications. The rate shall be inclusive of all labour, materials, machinery, transportation, and all incidental charges required for successful completion of the item in all respects.</t>
  </si>
  <si>
    <t xml:space="preserve">Modular Strip Seal </t>
  </si>
  <si>
    <t>Sub total =</t>
  </si>
  <si>
    <t>Gst - 18% =</t>
  </si>
  <si>
    <t>Total =</t>
  </si>
  <si>
    <t xml:space="preserve">S.No </t>
  </si>
  <si>
    <t xml:space="preserve">Description </t>
  </si>
  <si>
    <t xml:space="preserve">Total Quantity </t>
  </si>
  <si>
    <t>PVC Runner Pipe</t>
  </si>
  <si>
    <t xml:space="preserve">Replacement of Approach Slab </t>
  </si>
  <si>
    <t xml:space="preserve">Elastomeric Concrete </t>
  </si>
  <si>
    <t xml:space="preserve">Missing Bolts </t>
  </si>
  <si>
    <t xml:space="preserve">Modular Expansion Joint </t>
  </si>
  <si>
    <t xml:space="preserve">Anti Carbonation Paint </t>
  </si>
  <si>
    <t xml:space="preserve">RT wall </t>
  </si>
  <si>
    <t>Project Name</t>
  </si>
  <si>
    <t>Bridge ID</t>
  </si>
  <si>
    <t>Type of Structure</t>
  </si>
  <si>
    <t>Chainage</t>
  </si>
  <si>
    <t>Structure No.</t>
  </si>
  <si>
    <t>Total No. of Spans</t>
  </si>
  <si>
    <t>Slab Type</t>
  </si>
  <si>
    <t xml:space="preserve">Total No. of Piers Including Abutment </t>
  </si>
  <si>
    <t>Pier Type</t>
  </si>
  <si>
    <t>Load Transfer</t>
  </si>
  <si>
    <t xml:space="preserve">Element Name </t>
  </si>
  <si>
    <t xml:space="preserve">Notation </t>
  </si>
  <si>
    <t xml:space="preserve">Observation </t>
  </si>
  <si>
    <t xml:space="preserve">Location of Distress </t>
  </si>
  <si>
    <t xml:space="preserve">Distress Details </t>
  </si>
  <si>
    <t>Area of Repair (Sq.m/RMT)</t>
  </si>
  <si>
    <t xml:space="preserve">Repair Methodology </t>
  </si>
  <si>
    <t>Layers/Nos</t>
  </si>
  <si>
    <t xml:space="preserve">L(M) </t>
  </si>
  <si>
    <t xml:space="preserve">B(M) </t>
  </si>
  <si>
    <t xml:space="preserve">D(M) </t>
  </si>
  <si>
    <t>Span - 1</t>
  </si>
  <si>
    <t>Total</t>
  </si>
  <si>
    <t>Shotcrete</t>
  </si>
  <si>
    <t>PMM</t>
  </si>
  <si>
    <t>PMC</t>
  </si>
  <si>
    <t>Epoxy</t>
  </si>
  <si>
    <t>V Groove</t>
  </si>
  <si>
    <t>PCC</t>
  </si>
  <si>
    <t xml:space="preserve">    Bill Of Quantities (Abstract) :</t>
  </si>
  <si>
    <t>Rate</t>
  </si>
  <si>
    <t>Remarks</t>
  </si>
  <si>
    <t>Mandays</t>
  </si>
  <si>
    <t>EXPANSION JOINTS</t>
  </si>
  <si>
    <t xml:space="preserve">Expansion Joints Cleaning </t>
  </si>
  <si>
    <t xml:space="preserve">Drainage Spouts Cleaning </t>
  </si>
  <si>
    <t xml:space="preserve">Low Viscosity Epoxy Pressure Injection Grouting in RCC Members (using Non-return valve (NRV) nipples)
This item includes all operations 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Injection shall be carried out 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Post injection, the surface shall be sealed, NRV nipples removed (if not reusable), and the area finished to match the adjoining surface. Grouting shall be executed by skilled personnel trained in handling epoxy-based systems, with due consideration to safety protocols for handling reactive materials.
</t>
  </si>
  <si>
    <t>All concrete works using M15/M40 grade (1:2:4 mix ratio or as approved), including supply of OPC 43/53 grade cement, well-graded aggregates, potable water, and approved admixtures. Work includes transportation, placement, compaction (manual/mechanical), surface preparation, formwork (if needed), and curing as per standard practices. All works to conform to IS 456:2000, IS 10262:2019, and as directed by the Engineer-in-Charge. No concreting shall commence without prior approva</t>
  </si>
  <si>
    <t>All Charges Includes Comprehensive item for replacement or fixing of missing/damaged parts of transverse steel cross bracing, including: supply of required structural steel sections (angles, flats, channels) as per design; shifting and handling using contractor’s own machinery; cutting, shaping, drilling, and preparing components to match existing structure; fixing in position by welding or bolting as per structural drawing; using contractor’s own scaffolding, labour, and tools; alignment, level, and securing of bracing with existing structural members; all complete in accordance with project specifications and direction of Engineer-in-Charge.</t>
  </si>
  <si>
    <t>Providing and applying painting work to a 35-meter-long composite steel girder, including: supply and delivery of approved paint materials (primer and finish coats); surface cleaning and preparation (removal of rust, oil, dust, etc.); application of one coat of anti-corrosive primer and two coats of synthetic enamel or epoxy-based paint; all scaffolding, safety arrangements, tools, tackles, and contractor’s own labour and machinery; transportation and handling of paint materials to site and working height; all work to be done in accordance with IS codes and as per the direction of the Engineer-in-Charge</t>
  </si>
  <si>
    <t>Supply of all materials and labour for removal and disposal of existing approach slab; excavation and repair of sub‑base; provision and compaction of granular or PCC M‑15 levelling course (150 mm thick); construction of RCC M‑30 approach slab (300 mm thick) with HYSD reinforcement, centering and shuttering; mixing, placing, finishing and curing of concrete; including testing, formwork, reinforcement, compaction, curing for prescribed days, equipment, disposal of debris, supervision,  of finished RCC slab</t>
  </si>
  <si>
    <t>Supply and drive holes of 69mm/76mm diameter through core cutting in the facing panel to minimize vibrations, followed by providing and placing 70mm dia hard PVC casing pipe (3–5mm thickness) up to 1m depth from the facing panel to protect the drainage filter. Drilling shall be carried out to the required depth using drill bit/anchor for inserting 32mm dia SDA reinforcement bars to lengths of 5m or 7m at selected REWall panels located at varying heights (less than 7m and between 7m–10m), maintaining a spacing of 0.74m horizontally and 1.48m vertically. SDA bars shall be extended to required lengths using couplers, following approved drawings and methodology, utilizing suitable driving equipment and compressors, including staging, scaffolding, labour, water, power, shelter, etc., as per the instructions of the SPV Engineer-in-Charge. After placing the SDA bars, 70mm dia boreholes shall be fully grouted using OPC 53 grade cement, as per the approved specifications. Finally, galvanized epoxy paint-coated bearing plates (150mm x 150mm x 10mm) shall be fixed firmly on the outer face of the SDA bar, ensuring no gap between the bearing plate and REWall panel, and grouted with GP-2, along with nuts, bolts, washers, and headed studs, all as per the approved drawing and methodology and the direction of the Engineer-in-Charge of SPV, including all associated works and arrangements required to complete the job at site.</t>
  </si>
  <si>
    <t xml:space="preserve">Nos </t>
  </si>
  <si>
    <t xml:space="preserve">Elestromeric Concerte </t>
  </si>
  <si>
    <t>Description</t>
  </si>
  <si>
    <t>Nos.</t>
  </si>
  <si>
    <t>Length</t>
  </si>
  <si>
    <t>Breadth</t>
  </si>
  <si>
    <t>Height</t>
  </si>
  <si>
    <t>Item No. 1 – Support system, Providing scaffolding for the structure</t>
  </si>
  <si>
    <t>Say</t>
  </si>
  <si>
    <t>Item No. 2– Polymer Modified Mortar</t>
  </si>
  <si>
    <t>Referring to Distress Measurement</t>
  </si>
  <si>
    <t>Adding 10 % extra</t>
  </si>
  <si>
    <t>Item No. 3 – V groove (For Epoxy)</t>
  </si>
  <si>
    <t>Total Distress</t>
  </si>
  <si>
    <t>Item No. 4 – Providing &amp; fixing nipple for Epoxy  grouting (Nipples at 300 mm spacing)</t>
  </si>
  <si>
    <t xml:space="preserve">Total Distress </t>
  </si>
  <si>
    <t>Calculation for Required nipples Quantity</t>
  </si>
  <si>
    <t>Item No. 5 – Providing &amp; injection Epoxy grout</t>
  </si>
  <si>
    <t>Considering 0.5 Kg per Nipple</t>
  </si>
  <si>
    <t xml:space="preserve">Item No. 5 – Providing &amp; injection PMC Grout </t>
  </si>
  <si>
    <t>Considering 1  Kg per Nipple</t>
  </si>
  <si>
    <t>Jacking of Structural Members with M-40 Concrete (150 mm to 175mm Thick)</t>
  </si>
  <si>
    <r>
      <rPr>
        <b/>
        <sz val="12"/>
        <color theme="1"/>
        <rFont val="Poppins"/>
      </rPr>
      <t>Clearing and Grubbing Around Structures (Including RE Panels, Walls, and Medians)</t>
    </r>
    <r>
      <rPr>
        <sz val="12"/>
        <color theme="1"/>
        <rFont val="Poppins"/>
      </rPr>
      <t xml:space="preserve">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</si>
  <si>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Dismantling of Existing Concrete Structures</t>
    </r>
    <r>
      <rPr>
        <sz val="12"/>
        <color theme="1"/>
        <rFont val="Poppins"/>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</si>
  <si>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Construction of Subgrade</t>
    </r>
    <r>
      <rPr>
        <sz val="12"/>
        <color theme="1"/>
        <rFont val="Poppins"/>
      </rPr>
      <t xml:space="preserv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r>
  </si>
  <si>
    <r>
      <rPr>
        <b/>
        <sz val="12"/>
        <color theme="1"/>
        <rFont val="Poppins"/>
      </rPr>
      <t xml:space="preserve">Repair of Eroded Side Slopes near Structures (Quarter Coning Areas) Using Select Fill
</t>
    </r>
    <r>
      <rPr>
        <sz val="12"/>
        <color theme="1"/>
        <rFont val="Poppins"/>
      </rPr>
      <t xml:space="preserve">
The work includes all activities related to restoring eroded or damaged side slopes (quarter coning) around culverts, bridges, and other road structures using approved select earth fill.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hand compaction, dressing of slope, transportation of material within lead, and all manpower, material, and incidental costs as per MoRTH Clause 305 &amp; 306 and as directed by the Engineer-in-Charge. Measurement shall be done in square metres of slope surface restored.</t>
    </r>
  </si>
  <si>
    <r>
      <rPr>
        <b/>
        <sz val="12"/>
        <color theme="1"/>
        <rFont val="Poppins"/>
      </rPr>
      <t>Application of Cement Paint on Concrete Handrails / Crash Barrier</t>
    </r>
    <r>
      <rPr>
        <sz val="12"/>
        <color theme="1"/>
        <rFont val="Poppins"/>
      </rPr>
      <t xml:space="preserve">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
    </r>
    <r>
      <rPr>
        <b/>
        <sz val="12"/>
        <color theme="1"/>
        <rFont val="Poppins"/>
      </rPr>
      <t>The quoted rate shall include</t>
    </r>
    <r>
      <rPr>
        <sz val="12"/>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</si>
  <si>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Providing and fixing temporary double steel scaffolding system with safety features.</t>
    </r>
    <r>
      <rPr>
        <sz val="12"/>
        <color theme="1"/>
        <rFont val="Poppins"/>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
    </r>
    <r>
      <rPr>
        <b/>
        <sz val="12"/>
        <color theme="1"/>
        <rFont val="Poppins"/>
      </rPr>
      <t>The quoted rate shall include</t>
    </r>
    <r>
      <rPr>
        <sz val="12"/>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</si>
  <si>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Extra Reinforcement with Zinc-Rich Epoxy Coating</t>
    </r>
    <r>
      <rPr>
        <sz val="12"/>
        <color theme="1"/>
        <rFont val="Poppins"/>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
    </r>
    <r>
      <rPr>
        <b/>
        <sz val="12"/>
        <color theme="1"/>
        <rFont val="Poppins"/>
      </rPr>
      <t>The quoted rate shall include</t>
    </r>
    <r>
      <rPr>
        <sz val="12"/>
        <color theme="1"/>
        <rFont val="Pop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</si>
  <si>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2"/>
        <color theme="1"/>
        <rFont val="Poppins"/>
      </rPr>
      <t>Jacking of Structural Members with M-40 Concrete (150 mm to 175mm Thick)</t>
    </r>
    <r>
      <rPr>
        <sz val="12"/>
        <color theme="1"/>
        <rFont val="Poppins"/>
      </rPr>
      <t xml:space="preserve">
All charges for</t>
    </r>
    <r>
      <rPr>
        <b/>
        <sz val="12"/>
        <color theme="1"/>
        <rFont val="Poppins"/>
      </rPr>
      <t xml:space="preserve"> structural jacketing of beams, columns, or piers</t>
    </r>
    <r>
      <rPr>
        <sz val="12"/>
        <color theme="1"/>
        <rFont val="Poppins"/>
      </rPr>
      <t xml:space="preserve"> using M-40 grade concrete of </t>
    </r>
    <r>
      <rPr>
        <b/>
        <sz val="12"/>
        <color theme="1"/>
        <rFont val="Poppins"/>
      </rPr>
      <t>150 mm to 175mm thickness</t>
    </r>
    <r>
      <rPr>
        <sz val="12"/>
        <color theme="1"/>
        <rFont val="Poppins"/>
      </rPr>
      <t>, executed as part of rehabilitation/strengthening of deteriorated members, including</t>
    </r>
    <r>
      <rPr>
        <sz val="12"/>
        <rFont val="Poppins"/>
      </rPr>
      <t xml:space="preserve"> complete removal of loose or damaged concrete,</t>
    </r>
    <r>
      <rPr>
        <sz val="12"/>
        <color theme="1"/>
        <rFont val="Poppins"/>
      </rPr>
      <t xml:space="preserve"> </t>
    </r>
    <r>
      <rPr>
        <sz val="12"/>
        <rFont val="Poppins"/>
      </rPr>
      <t>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t>
    </r>
    <r>
      <rPr>
        <sz val="12"/>
        <color theme="1"/>
        <rFont val="Poppins"/>
      </rPr>
      <t xml:space="preserve">nal, pumpable or self-compacting concrete as per design requirement, proper compaction with vibrators or suitable means, finishing of exposed surfaces, and curing by approved methods for the prescribed period.
</t>
    </r>
    <r>
      <rPr>
        <b/>
        <sz val="12"/>
        <color theme="1"/>
        <rFont val="Poppins"/>
      </rPr>
      <t xml:space="preserve">The quoted rate shall include </t>
    </r>
    <r>
      <rPr>
        <sz val="12"/>
        <color theme="1"/>
        <rFont val="Poppins"/>
      </rPr>
      <t>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</si>
  <si>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r>
      <rPr>
        <b/>
        <sz val="12"/>
        <color theme="1"/>
        <rFont val="Poppins"/>
      </rPr>
      <t>Lifting of Superstructure Span by Hydraulic Jacking (Span Length up to 50m)</t>
    </r>
    <r>
      <rPr>
        <sz val="12"/>
        <color theme="1"/>
        <rFont val="Poppins"/>
      </rPr>
      <t xml:space="preserve">
All-inclusive charges for safe and controlled </t>
    </r>
    <r>
      <rPr>
        <b/>
        <sz val="12"/>
        <color theme="1"/>
        <rFont val="Poppins"/>
      </rPr>
      <t>lifting of the superstructure span (up to 50m in length) by hydraulic jacking</t>
    </r>
    <r>
      <rPr>
        <sz val="12"/>
        <color theme="1"/>
        <rFont val="Poppins"/>
      </rPr>
      <t xml:space="preserve">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
    </r>
    <r>
      <rPr>
        <b/>
        <sz val="12"/>
        <color theme="1"/>
        <rFont val="Poppins"/>
      </rPr>
      <t>The quoted rate shall include</t>
    </r>
    <r>
      <rPr>
        <sz val="12"/>
        <color theme="1"/>
        <rFont val="Poppins"/>
      </rPr>
      <t xml:space="preserv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r>
  </si>
  <si>
    <r>
      <rPr>
        <b/>
        <sz val="12"/>
        <color theme="1"/>
        <rFont val="Poppins"/>
      </rPr>
      <t>Replacement of Existing Bearing with New POT-PTFE Bearing Including Pedestal Preparation and Levelling</t>
    </r>
    <r>
      <rPr>
        <sz val="12"/>
        <color theme="1"/>
        <rFont val="Poppins"/>
      </rPr>
      <t xml:space="preserve">
All charges for </t>
    </r>
    <r>
      <rPr>
        <b/>
        <sz val="12"/>
        <color theme="1"/>
        <rFont val="Poppins"/>
      </rPr>
      <t>replacing the existing bearing with a new POT-PTFE bearing of equivalent load-carrying capacity,</t>
    </r>
    <r>
      <rPr>
        <sz val="12"/>
        <color theme="1"/>
        <rFont val="Poppins"/>
      </rPr>
      <t xml:space="preserve">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
    </r>
    <r>
      <rPr>
        <b/>
        <sz val="12"/>
        <color theme="1"/>
        <rFont val="Poppins"/>
      </rPr>
      <t xml:space="preserve">The scope includes:
</t>
    </r>
    <r>
      <rPr>
        <sz val="12"/>
        <color theme="1"/>
        <rFont val="Poppins"/>
      </rPr>
      <t xml:space="preserve">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
    </r>
    <r>
      <rPr>
        <b/>
        <sz val="12"/>
        <color theme="1"/>
        <rFont val="Poppins"/>
      </rPr>
      <t>The quoted rate shall include</t>
    </r>
    <r>
      <rPr>
        <sz val="12"/>
        <color theme="1"/>
        <rFont val="Poppins"/>
      </rPr>
      <t xml:space="preserv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r>
  </si>
  <si>
    <r>
      <rPr>
        <b/>
        <sz val="12"/>
        <color theme="1"/>
        <rFont val="Poppins"/>
      </rPr>
      <t>Replacement of Existing Bearing with New Elastomeric Bearing</t>
    </r>
    <r>
      <rPr>
        <sz val="12"/>
        <color theme="1"/>
        <rFont val="Poppins"/>
      </rPr>
      <t xml:space="preserve">
All charges for replacing the </t>
    </r>
    <r>
      <rPr>
        <b/>
        <sz val="12"/>
        <color theme="1"/>
        <rFont val="Poppins"/>
      </rPr>
      <t>existing bearing with a new elastomeric bearing of equivalent load-carrying capacity,</t>
    </r>
    <r>
      <rPr>
        <sz val="12"/>
        <color theme="1"/>
        <rFont val="Poppins"/>
      </rPr>
      <t xml:space="preserve">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
    </r>
  </si>
  <si>
    <r>
      <rPr>
        <b/>
        <sz val="12"/>
        <color theme="1"/>
        <rFont val="Poppins"/>
      </rPr>
      <t>Cutting of Metallic Bearing Locks Using Electric Grinder</t>
    </r>
    <r>
      <rPr>
        <sz val="12"/>
        <color theme="1"/>
        <rFont val="Poppins"/>
      </rPr>
      <t xml:space="preserve">
All charges for </t>
    </r>
    <r>
      <rPr>
        <b/>
        <sz val="12"/>
        <color theme="1"/>
        <rFont val="Poppins"/>
      </rPr>
      <t xml:space="preserve">cutting and removal of existing metallic bearing locks </t>
    </r>
    <r>
      <rPr>
        <sz val="12"/>
        <color theme="1"/>
        <rFont val="Poppins"/>
      </rPr>
      <t xml:space="preserve">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
    </r>
  </si>
  <si>
    <r>
      <rPr>
        <b/>
        <sz val="12"/>
        <color theme="1"/>
        <rFont val="Poppins"/>
      </rPr>
      <t xml:space="preserve">Rust Removal and Anti-Corrosive Zinc Painting on Bearings (As per MoRTH Specifications)
</t>
    </r>
    <r>
      <rPr>
        <sz val="12"/>
        <color theme="1"/>
        <rFont val="Poppins"/>
      </rPr>
      <t xml:space="preserve">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t>
    </r>
  </si>
  <si>
    <r>
      <rPr>
        <b/>
        <sz val="12"/>
        <color theme="1"/>
        <rFont val="Poppins"/>
      </rPr>
      <t xml:space="preserve">Greasing of Steel Bearings (Roller-cum-Rocker and Pin &amp; Roller Types)
</t>
    </r>
    <r>
      <rPr>
        <sz val="12"/>
        <color theme="1"/>
        <rFont val="Poppins"/>
      </rPr>
      <t xml:space="preserve">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
    </r>
  </si>
  <si>
    <r>
      <rPr>
        <b/>
        <sz val="12"/>
        <color theme="1"/>
        <rFont val="Poppins"/>
      </rPr>
      <t>Reconstruction of Damaged Return Wall (Cast-in-situ RCC up to 4m Height)</t>
    </r>
    <r>
      <rPr>
        <sz val="12"/>
        <color theme="1"/>
        <rFont val="Poppins"/>
      </rPr>
      <t xml:space="preserve">
All-inclusive charges for dismantling the existing damaged return wall and </t>
    </r>
    <r>
      <rPr>
        <b/>
        <sz val="12"/>
        <color theme="1"/>
        <rFont val="Poppins"/>
      </rPr>
      <t>casting of new return wall up to 4.0 m height using cast-in-situ M35 grade reinforced cement concrete (or as specified),</t>
    </r>
    <r>
      <rPr>
        <sz val="12"/>
        <color theme="1"/>
        <rFont val="Poppins"/>
      </rPr>
      <t xml:space="preserve">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
    </r>
  </si>
  <si>
    <r>
      <rPr>
        <b/>
        <sz val="12"/>
        <color theme="1"/>
        <rFont val="Poppins"/>
      </rPr>
      <t xml:space="preserve">Stone Pitching on Side Slopes near Culverts/Bridges for Embankment Protection
(As per MoRTH Clause 2504)
</t>
    </r>
    <r>
      <rPr>
        <sz val="12"/>
        <color theme="1"/>
        <rFont val="Poppins"/>
      </rPr>
      <t xml:space="preserve">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
</t>
    </r>
  </si>
  <si>
    <r>
      <rPr>
        <b/>
        <sz val="12"/>
        <color theme="1"/>
        <rFont val="Poppins"/>
      </rPr>
      <t>Expansion Joints and Related Works (MoRTH Clause 2600)</t>
    </r>
    <r>
      <rPr>
        <sz val="12"/>
        <color theme="1"/>
        <rFont val="Poppins"/>
      </rPr>
      <t xml:space="preserve">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r>
  </si>
  <si>
    <r>
      <rPr>
        <b/>
        <sz val="12"/>
        <color theme="1"/>
        <rFont val="Poppins"/>
      </rPr>
      <t>Providing New Expansion Joint Assembly – Filler Type</t>
    </r>
    <r>
      <rPr>
        <sz val="12"/>
        <color theme="1"/>
        <rFont val="Poppins"/>
      </rPr>
      <t xml:space="preserv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
    </r>
  </si>
  <si>
    <r>
      <rPr>
        <b/>
        <sz val="12"/>
        <color theme="1"/>
        <rFont val="Poppins"/>
      </rPr>
      <t>New Expansion Joint – Strip Seal Type</t>
    </r>
    <r>
      <rPr>
        <sz val="12"/>
        <color theme="1"/>
        <rFont val="Poppins"/>
      </rPr>
      <t xml:space="preserve">
Providing and fixing strip seal expansion joint assembly, including supply and installation of steel edge beams with elastomeric sealing element (strip seal), conforming to MoRTH Clause 2600 and IRC 83 (Part II). Work includes removal of existing joint (if any), groove cutting and cleaning, placing and aligning anchorages and edge beams, and fixing the elastomeric strip seal using manufacturer-approved system ensuring proper compression fit. All components shall conform to approved specifications and design drawings. The sealing element shall be resistant to fatigue, wear, UV, and chemicals.</t>
    </r>
  </si>
  <si>
    <r>
      <rPr>
        <b/>
        <sz val="12"/>
        <color theme="1"/>
        <rFont val="Poppins"/>
      </rPr>
      <t>Providing Seal for Strip Seal Expansion Joint</t>
    </r>
    <r>
      <rPr>
        <sz val="12"/>
        <color theme="1"/>
        <rFont val="Poppins"/>
      </rPr>
      <t xml:space="preserve">
Providing and fixing </t>
    </r>
    <r>
      <rPr>
        <b/>
        <sz val="12"/>
        <color theme="1"/>
        <rFont val="Poppins"/>
      </rPr>
      <t>elastomeric sealing element (seal only)</t>
    </r>
    <r>
      <rPr>
        <sz val="12"/>
        <color theme="1"/>
        <rFont val="Poppins"/>
      </rPr>
      <t xml:space="preserve">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t>
    </r>
  </si>
  <si>
    <r>
      <rPr>
        <b/>
        <sz val="12"/>
        <color theme="1"/>
        <rFont val="Poppins"/>
      </rPr>
      <t>Reconstruction of RCC Crash Barrier (Post Dismantling)</t>
    </r>
    <r>
      <rPr>
        <sz val="12"/>
        <color theme="1"/>
        <rFont val="Poppins"/>
      </rPr>
      <t xml:space="preserve">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t>
    </r>
  </si>
  <si>
    <r>
      <rPr>
        <b/>
        <sz val="12"/>
        <color theme="1"/>
        <rFont val="Poppins"/>
      </rPr>
      <t xml:space="preserve">Drainage Spouts and Appurtenances (MoRTH Clause 2705)
</t>
    </r>
    <r>
      <rPr>
        <sz val="12"/>
        <color theme="1"/>
        <rFont val="Poppins"/>
      </rPr>
      <t>This item includes all charges towards provision, replacement, or rectification of drainage spouts and their associated components as per MoRTH Specifications Clause 2705 and as directed by the Engineer-in-charge. Detailed scope is covered under the following sub-items:</t>
    </r>
  </si>
  <si>
    <r>
      <rPr>
        <b/>
        <sz val="12"/>
        <color theme="1"/>
        <rFont val="Poppins"/>
      </rPr>
      <t>Replacement/Providing of Drainage Spout Assembly</t>
    </r>
    <r>
      <rPr>
        <sz val="12"/>
        <color theme="1"/>
        <rFont val="Poppins"/>
      </rPr>
      <t xml:space="preserve">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t>
    </r>
  </si>
  <si>
    <r>
      <rPr>
        <b/>
        <sz val="12"/>
        <color theme="1"/>
        <rFont val="Poppins"/>
      </rPr>
      <t>Provision of Missing MS Grating over Drainage Spouts</t>
    </r>
    <r>
      <rPr>
        <sz val="12"/>
        <color theme="1"/>
        <rFont val="Poppins"/>
      </rPr>
      <t xml:space="preserve">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t>
    </r>
  </si>
  <si>
    <r>
      <rPr>
        <b/>
        <sz val="12"/>
        <color theme="1"/>
        <rFont val="Poppins"/>
      </rPr>
      <t xml:space="preserve">Replacement of Missing/Damaged Down Take Pipe (PVC)
</t>
    </r>
    <r>
      <rPr>
        <sz val="12"/>
        <color theme="1"/>
        <rFont val="Poppins"/>
      </rPr>
      <t xml:space="preserve">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In case 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All necessary 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
</t>
    </r>
    <r>
      <rPr>
        <b/>
        <sz val="12"/>
        <color theme="1"/>
        <rFont val="Poppins"/>
      </rPr>
      <t xml:space="preserve">
</t>
    </r>
  </si>
  <si>
    <r>
      <rPr>
        <b/>
        <sz val="12"/>
        <color theme="1"/>
        <rFont val="Poppins"/>
      </rPr>
      <t>Sealing of Cracks in RCC Members by V-Groove Cutting and Sealing with Epoxy Mortar</t>
    </r>
    <r>
      <rPr>
        <sz val="12"/>
        <color theme="1"/>
        <rFont val="Poppins"/>
      </rPr>
      <t xml:space="preserve">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t>
    </r>
  </si>
  <si>
    <r>
      <rPr>
        <b/>
        <sz val="12"/>
        <color theme="1"/>
        <rFont val="Poppins"/>
      </rPr>
      <t xml:space="preserve">Provision and Installation of Grouting Nipples for Pressure Injection in RCC Structures (using Non-return Valve (NRV) Nipples)
</t>
    </r>
    <r>
      <rPr>
        <sz val="12"/>
        <color theme="1"/>
        <rFont val="Poppins"/>
      </rPr>
      <t>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t>
    </r>
    <r>
      <rPr>
        <b/>
        <sz val="12"/>
        <color theme="1"/>
        <rFont val="Poppins"/>
      </rPr>
      <t xml:space="preserve">
</t>
    </r>
  </si>
  <si>
    <r>
      <rPr>
        <b/>
        <sz val="12"/>
        <color theme="1"/>
        <rFont val="Poppins"/>
      </rPr>
      <t>Repair of Damaged Concrete Surfaces Using Polymer Modified Mortar (PMM Mortar) up to 50mm Thickness</t>
    </r>
    <r>
      <rPr>
        <sz val="12"/>
        <color theme="1"/>
        <rFont val="Poppins"/>
      </rPr>
      <t xml:space="preserve">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t>
    </r>
    <r>
      <rPr>
        <b/>
        <sz val="12"/>
        <color theme="1"/>
        <rFont val="Poppins"/>
      </rPr>
      <t>Scope of Work Includes:</t>
    </r>
    <r>
      <rPr>
        <sz val="12"/>
        <color theme="1"/>
        <rFont val="Poppins"/>
      </rPr>
      <t xml:space="preserve">
</t>
    </r>
    <r>
      <rPr>
        <b/>
        <sz val="12"/>
        <color theme="1"/>
        <rFont val="Poppins"/>
      </rPr>
      <t>Concrete Removal:</t>
    </r>
    <r>
      <rPr>
        <sz val="12"/>
        <color theme="1"/>
        <rFont val="Poppins"/>
      </rPr>
      <t xml:space="preserve">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t>
    </r>
    <r>
      <rPr>
        <b/>
        <sz val="12"/>
        <color theme="1"/>
        <rFont val="Poppins"/>
      </rPr>
      <t>Surface Preparation:</t>
    </r>
    <r>
      <rPr>
        <sz val="12"/>
        <color theme="1"/>
        <rFont val="Poppins"/>
      </rPr>
      <t xml:space="preserve"> Cleaning of exposed surfaces using high-pressure water jetting or sand blasting to achieve a rough, laitance-free profile. Exposed rebars shall be cleaned of rust and corrosion using CICO Rust Clean or its equivalent, and the surface shall be kept in SSD condition.
</t>
    </r>
    <r>
      <rPr>
        <b/>
        <sz val="12"/>
        <color theme="1"/>
        <rFont val="Poppins"/>
      </rPr>
      <t>Reinforcement Treatment:</t>
    </r>
    <r>
      <rPr>
        <sz val="12"/>
        <color theme="1"/>
        <rFont val="Poppins"/>
      </rPr>
      <t xml:space="preserve"> Corroded rebars shall be coated with Zinc-rich epoxy primer (e.g., CICO Zincilate 500 or equivalent) for corrosion protection.
</t>
    </r>
    <r>
      <rPr>
        <b/>
        <sz val="12"/>
        <color theme="1"/>
        <rFont val="Poppins"/>
      </rPr>
      <t>Bond Coat Application:</t>
    </r>
    <r>
      <rPr>
        <sz val="12"/>
        <color theme="1"/>
        <rFont val="Poppins"/>
      </rPr>
      <t xml:space="preserve"> Bond coat shall be applied on prepared surfaces using approved products like Nitobond EP or its equivalent to enhance adhesion.
</t>
    </r>
    <r>
      <rPr>
        <b/>
        <sz val="12"/>
        <color theme="1"/>
        <rFont val="Poppins"/>
      </rPr>
      <t>PMC Mortar Application:</t>
    </r>
    <r>
      <rPr>
        <sz val="12"/>
        <color theme="1"/>
        <rFont val="Poppins"/>
      </rPr>
      <t xml:space="preserve"> Polymer modified cement mortar containing 10% polymer by weight (e.g., Tapecrete P151 or equivalent) shall be mixed and applied in layers up to 50 mm thickness using trowels. The mix shall be prepared using slow-speed mechanical mixers and placed to match the original concrete profile.
</t>
    </r>
    <r>
      <rPr>
        <b/>
        <sz val="12"/>
        <color theme="1"/>
        <rFont val="Poppins"/>
      </rPr>
      <t>Finishing &amp; Curing:</t>
    </r>
    <r>
      <rPr>
        <sz val="12"/>
        <color theme="1"/>
        <rFont val="Poppins"/>
      </rPr>
      <t xml:space="preserve"> Final surface shall be finished as required and curing shall be carried out using approved curing compound (e.g., CICO Cure-free or equivalent) or moist curing for not less than 7 days.
</t>
    </r>
  </si>
  <si>
    <r>
      <rPr>
        <b/>
        <sz val="12"/>
        <color theme="1"/>
        <rFont val="Poppins"/>
      </rPr>
      <t>Injection of Polymer Cement Grout with Non-Shrink Additive at 4 kg/cm² Pressure using NRV Nipples</t>
    </r>
    <r>
      <rPr>
        <sz val="12"/>
        <color theme="1"/>
        <rFont val="Poppins"/>
      </rPr>
      <t xml:space="preserve">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t>
    </r>
    <r>
      <rPr>
        <b/>
        <sz val="12"/>
        <color theme="1"/>
        <rFont val="Poppins"/>
      </rPr>
      <t>Rate includes all</t>
    </r>
    <r>
      <rPr>
        <sz val="12"/>
        <color theme="1"/>
        <rFont val="Poppins"/>
      </rPr>
      <t xml:space="preserve"> materials, consumables, equipment, NRV type nipples, labour, safety measures, documentation, and disposal of waste as required for successful execution of the activity.</t>
    </r>
  </si>
  <si>
    <r>
      <rPr>
        <b/>
        <sz val="12"/>
        <color theme="1"/>
        <rFont val="Poppins"/>
      </rPr>
      <t xml:space="preserve">Carbon Fibre Wrapping for Strengthening of Structural Members
</t>
    </r>
    <r>
      <rPr>
        <sz val="12"/>
        <color theme="1"/>
        <rFont val="Poppins"/>
      </rPr>
      <t xml:space="preserve">
All charges for providing and applying Carbon Fibre Reinforced Polymer (CFRP) wrapping for structural strengthening or jacketing of girders or other structural components, using </t>
    </r>
    <r>
      <rPr>
        <b/>
        <sz val="12"/>
        <color theme="1"/>
        <rFont val="Poppins"/>
      </rPr>
      <t xml:space="preserve">high-strength CFRP bonded </t>
    </r>
    <r>
      <rPr>
        <sz val="12"/>
        <color theme="1"/>
        <rFont val="Poppins"/>
      </rPr>
      <t xml:space="preserve">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
    </r>
    <r>
      <rPr>
        <b/>
        <sz val="12"/>
        <color theme="1"/>
        <rFont val="Poppins"/>
      </rPr>
      <t>The rate includes</t>
    </r>
    <r>
      <rPr>
        <sz val="12"/>
        <color theme="1"/>
        <rFont val="Poppins"/>
      </rPr>
      <t xml:space="preserve"> cost of all materials (CFRP sheet, resin, etc.), labour, surface preparation, safety measures, equipment, and testing required to complete the work in all respects.</t>
    </r>
  </si>
  <si>
    <r>
      <rPr>
        <b/>
        <sz val="12"/>
        <color theme="1"/>
        <rFont val="Poppins"/>
      </rPr>
      <t>Providing and Laying of Micro-concrete for Structural Repairs</t>
    </r>
    <r>
      <rPr>
        <sz val="12"/>
        <color theme="1"/>
        <rFont val="Poppins"/>
      </rPr>
      <t xml:space="preserve">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t>
    </r>
    <r>
      <rPr>
        <b/>
        <sz val="12"/>
        <color theme="1"/>
        <rFont val="Poppins"/>
      </rPr>
      <t xml:space="preserve">Rate includes:
</t>
    </r>
    <r>
      <rPr>
        <sz val="12"/>
        <color theme="1"/>
        <rFont val="Poppins"/>
      </rPr>
      <t xml:space="preserve">•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
</t>
    </r>
  </si>
  <si>
    <r>
      <rPr>
        <b/>
        <sz val="12"/>
        <color theme="1"/>
        <rFont val="Poppins"/>
      </rPr>
      <t xml:space="preserve">Approach Slab Mud Jacketing (Void Filling Beneath Slab by Pressure Grouting)
</t>
    </r>
    <r>
      <rPr>
        <sz val="12"/>
        <color theme="1"/>
        <rFont val="Poppins"/>
      </rPr>
      <t xml:space="preserve">
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
    </r>
    <r>
      <rPr>
        <b/>
        <sz val="12"/>
        <color theme="1"/>
        <rFont val="Poppins"/>
      </rPr>
      <t>The rate includes</t>
    </r>
    <r>
      <rPr>
        <sz val="12"/>
        <color theme="1"/>
        <rFont val="Poppins"/>
      </rPr>
      <t xml:space="preserve">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r>
  </si>
  <si>
    <r>
      <rPr>
        <b/>
        <sz val="12"/>
        <color theme="1"/>
        <rFont val="Poppins"/>
      </rPr>
      <t>Providing and fixing of Mild Steel (MS) lining plates (8mm thick) for jacketing and structural strengthening of pedestals</t>
    </r>
    <r>
      <rPr>
        <sz val="12"/>
        <color theme="1"/>
        <rFont val="Poppins"/>
      </rPr>
      <t xml:space="preserve">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t>
    </r>
  </si>
  <si>
    <t>RKJL -4</t>
  </si>
  <si>
    <t>MNB</t>
  </si>
  <si>
    <t>RCC Slab</t>
  </si>
  <si>
    <t xml:space="preserve">Wall Type </t>
  </si>
  <si>
    <t xml:space="preserve">Slab to Wall </t>
  </si>
  <si>
    <t xml:space="preserve">Approach Slab </t>
  </si>
  <si>
    <t>AS01/02</t>
  </si>
  <si>
    <t>Settlement</t>
  </si>
  <si>
    <t xml:space="preserve">Approach slab A1 &amp; A2 </t>
  </si>
  <si>
    <t xml:space="preserve">Replacement of Approach slab </t>
  </si>
  <si>
    <t xml:space="preserve">Drain spout </t>
  </si>
  <si>
    <t>DS01/02</t>
  </si>
  <si>
    <t xml:space="preserve">Median Side of deck slab </t>
  </si>
  <si>
    <t xml:space="preserve">Provide new Pipe </t>
  </si>
  <si>
    <t xml:space="preserve">Crash barrier </t>
  </si>
  <si>
    <t>CB01/02</t>
  </si>
  <si>
    <t xml:space="preserve">Fadded Paint </t>
  </si>
  <si>
    <t xml:space="preserve">Toe &amp; Median Side </t>
  </si>
  <si>
    <t xml:space="preserve">Crash Barrier Painting </t>
  </si>
  <si>
    <t xml:space="preserve">Down take  Pipe Missing </t>
  </si>
  <si>
    <t>1427+000 LHS</t>
  </si>
  <si>
    <t>1427+000 RHS</t>
  </si>
  <si>
    <t>PUP</t>
  </si>
  <si>
    <t xml:space="preserve">1425+045 LHS </t>
  </si>
  <si>
    <t xml:space="preserve">1425+045 RHS </t>
  </si>
  <si>
    <t>VOP</t>
  </si>
  <si>
    <t xml:space="preserve">Girder Slab </t>
  </si>
  <si>
    <t xml:space="preserve">Slab to Girder </t>
  </si>
  <si>
    <t xml:space="preserve">Hammer Head </t>
  </si>
  <si>
    <t>Girder</t>
  </si>
  <si>
    <t>GR004</t>
  </si>
  <si>
    <t xml:space="preserve">Reinforcement Exposed </t>
  </si>
  <si>
    <t xml:space="preserve">RHS Span G4 Girder Bottom </t>
  </si>
  <si>
    <t xml:space="preserve">Damage </t>
  </si>
  <si>
    <t xml:space="preserve">Pier </t>
  </si>
  <si>
    <t>PR001</t>
  </si>
  <si>
    <t xml:space="preserve">Pier Damage </t>
  </si>
  <si>
    <t>ST002</t>
  </si>
  <si>
    <t xml:space="preserve">Soil Erosion </t>
  </si>
  <si>
    <t xml:space="preserve">A2 Side RHS Service Road Ramp side </t>
  </si>
  <si>
    <t xml:space="preserve">Stone Pitching </t>
  </si>
  <si>
    <t>1024+415 BHS</t>
  </si>
  <si>
    <t xml:space="preserve">1422+600  RHS </t>
  </si>
  <si>
    <t>BOX</t>
  </si>
  <si>
    <t>Wall</t>
  </si>
  <si>
    <t xml:space="preserve">Slab to wall </t>
  </si>
  <si>
    <t>Span - 1/3</t>
  </si>
  <si>
    <t>Median Wall</t>
  </si>
  <si>
    <t>ME001</t>
  </si>
  <si>
    <t>Scaling</t>
  </si>
  <si>
    <t xml:space="preserve">Median wall A1 Side </t>
  </si>
  <si>
    <t xml:space="preserve">Drainage Spout </t>
  </si>
  <si>
    <t>DS001/002/003</t>
  </si>
  <si>
    <t xml:space="preserve">Missing </t>
  </si>
  <si>
    <t xml:space="preserve">Median Side </t>
  </si>
  <si>
    <t xml:space="preserve">Provide new drainage Spout </t>
  </si>
  <si>
    <t xml:space="preserve">1422+600  LHS </t>
  </si>
  <si>
    <t>MJB</t>
  </si>
  <si>
    <t>1415+180 RHS</t>
  </si>
  <si>
    <t>Span - 1/13</t>
  </si>
  <si>
    <t>Bearing</t>
  </si>
  <si>
    <t>Anti corrosive Paint</t>
  </si>
  <si>
    <t>BE01 TO 104</t>
  </si>
  <si>
    <t xml:space="preserve">Over all Pier Cap </t>
  </si>
  <si>
    <t xml:space="preserve">Rusting/ Corrosion </t>
  </si>
  <si>
    <t xml:space="preserve">Approch Slab </t>
  </si>
  <si>
    <t xml:space="preserve">A1 &amp; A2 approach slab </t>
  </si>
  <si>
    <t xml:space="preserve">Expansion Joint </t>
  </si>
  <si>
    <t>EJ01 to EJ14</t>
  </si>
  <si>
    <t xml:space="preserve">Rubber Damage </t>
  </si>
  <si>
    <t>EJ01 to EJ02</t>
  </si>
  <si>
    <t xml:space="preserve">Provide new Strip seal Rubber </t>
  </si>
  <si>
    <t xml:space="preserve">A2-P12 G4 Girder Bottom </t>
  </si>
  <si>
    <t xml:space="preserve">Girder </t>
  </si>
  <si>
    <t>Honeycomb</t>
  </si>
  <si>
    <t xml:space="preserve">PMM </t>
  </si>
  <si>
    <t>1415+180 LHS</t>
  </si>
  <si>
    <t>Hammer Head</t>
  </si>
  <si>
    <t xml:space="preserve">Girder to slab </t>
  </si>
  <si>
    <t xml:space="preserve">Girder  slab </t>
  </si>
  <si>
    <t xml:space="preserve">Provide new Strip seal Assembly  </t>
  </si>
  <si>
    <t xml:space="preserve">Expansion joint Gap </t>
  </si>
  <si>
    <t>1412+725 LHS</t>
  </si>
  <si>
    <t>Span - 1/1</t>
  </si>
  <si>
    <t>Slab</t>
  </si>
  <si>
    <t>SL001</t>
  </si>
  <si>
    <t xml:space="preserve">Deck slab bottom </t>
  </si>
  <si>
    <t>1412+725 RHS</t>
  </si>
  <si>
    <t xml:space="preserve">1408+469 LHS </t>
  </si>
  <si>
    <t xml:space="preserve">Paved Shoulder </t>
  </si>
  <si>
    <t>Toe side of Deck slab MCW</t>
  </si>
  <si>
    <t>Provide Paved Shoulder with PCC</t>
  </si>
  <si>
    <t xml:space="preserve">1408+469 RHS </t>
  </si>
  <si>
    <t xml:space="preserve">1388+563 LHS </t>
  </si>
  <si>
    <t xml:space="preserve">Crash Barrier /Hand rail Painting </t>
  </si>
  <si>
    <t>Downtake Pipe</t>
  </si>
  <si>
    <t>Ds01 to Ds03</t>
  </si>
  <si>
    <t>Missing</t>
  </si>
  <si>
    <t xml:space="preserve">Toe Side </t>
  </si>
  <si>
    <t>Provide new downtake Pipe</t>
  </si>
  <si>
    <t xml:space="preserve">1388+563 RHS </t>
  </si>
  <si>
    <t>W1/w2</t>
  </si>
  <si>
    <t xml:space="preserve">Corner side of wall 4 Nos </t>
  </si>
  <si>
    <t>1388+032 LHS</t>
  </si>
  <si>
    <t>1388+032 RHS</t>
  </si>
  <si>
    <t xml:space="preserve">1386+720 LHS </t>
  </si>
  <si>
    <t xml:space="preserve">Scaling </t>
  </si>
  <si>
    <t>CB01</t>
  </si>
  <si>
    <t xml:space="preserve">Crash barrier back side </t>
  </si>
  <si>
    <t>1385+470 RHS</t>
  </si>
  <si>
    <t xml:space="preserve">1385+470 LHS </t>
  </si>
  <si>
    <t xml:space="preserve">DS </t>
  </si>
  <si>
    <t xml:space="preserve">Provide New Grating </t>
  </si>
  <si>
    <t xml:space="preserve">1385+470 RHS </t>
  </si>
  <si>
    <t>1384+492 LHS</t>
  </si>
  <si>
    <t>Ds</t>
  </si>
  <si>
    <t xml:space="preserve">Missing Downtake Pipe </t>
  </si>
  <si>
    <t xml:space="preserve">Toe  Side </t>
  </si>
  <si>
    <t xml:space="preserve">Provide New Downtake Pipe </t>
  </si>
  <si>
    <t>1384+492 RHS</t>
  </si>
  <si>
    <t>1384+249 LHS</t>
  </si>
  <si>
    <t>1384+249 RHS</t>
  </si>
  <si>
    <t>1381+552 LHS</t>
  </si>
  <si>
    <t>1381+552 RHS</t>
  </si>
  <si>
    <t xml:space="preserve">Crash barrier Back side </t>
  </si>
  <si>
    <t>1380+637 RHS</t>
  </si>
  <si>
    <t>1380+637 LHS</t>
  </si>
  <si>
    <t>1379+595 LHS</t>
  </si>
  <si>
    <t>1379+595 RHS</t>
  </si>
  <si>
    <t xml:space="preserve">A2 RHS Side Slope </t>
  </si>
  <si>
    <t>1376+016  LHS</t>
  </si>
  <si>
    <t>1376+016 RHS</t>
  </si>
  <si>
    <t xml:space="preserve">MNB </t>
  </si>
  <si>
    <t xml:space="preserve">1375+045 LHS </t>
  </si>
  <si>
    <t xml:space="preserve">RE Panels </t>
  </si>
  <si>
    <t>RE001/002</t>
  </si>
  <si>
    <t xml:space="preserve">Interlock Gap </t>
  </si>
  <si>
    <t xml:space="preserve">A1 &amp; A2 RE Panel Face side </t>
  </si>
  <si>
    <t xml:space="preserve">Elestromeric Concrete </t>
  </si>
  <si>
    <t>DC001</t>
  </si>
  <si>
    <t xml:space="preserve">Deck slab Bottom </t>
  </si>
  <si>
    <t>PMM &amp; PMC</t>
  </si>
  <si>
    <t>C</t>
  </si>
  <si>
    <t xml:space="preserve">1375+045 RHS </t>
  </si>
  <si>
    <t>ROB</t>
  </si>
  <si>
    <t xml:space="preserve">1374+900 LHS </t>
  </si>
  <si>
    <t xml:space="preserve">RCC Slab over steel Girder </t>
  </si>
  <si>
    <t>Slab to Girder</t>
  </si>
  <si>
    <t>BR001 to 34</t>
  </si>
  <si>
    <t xml:space="preserve">Bearing </t>
  </si>
  <si>
    <t xml:space="preserve">Over all Pier cap </t>
  </si>
  <si>
    <t xml:space="preserve">Anti corrosive paint </t>
  </si>
  <si>
    <t>Corrosion /Rusting</t>
  </si>
  <si>
    <t xml:space="preserve">Pedestal </t>
  </si>
  <si>
    <t>PE001/02</t>
  </si>
  <si>
    <t xml:space="preserve">Pedestal G1 Over A2 Abutment </t>
  </si>
  <si>
    <t xml:space="preserve">Micro concrete and GP2 </t>
  </si>
  <si>
    <t>Expansion Joint</t>
  </si>
  <si>
    <t>EJ01 to EJ04</t>
  </si>
  <si>
    <t xml:space="preserve">Gap / Damage </t>
  </si>
  <si>
    <t>Expansion Joint EJ01 to EJ04</t>
  </si>
  <si>
    <t xml:space="preserve">Provide new expansion Joint </t>
  </si>
  <si>
    <t>BR003 to 9</t>
  </si>
  <si>
    <t xml:space="preserve">Pedestal below Cross Girder P2 </t>
  </si>
  <si>
    <t xml:space="preserve">1374+900 RHS </t>
  </si>
  <si>
    <t xml:space="preserve">Provide new expansion Joint Rubber </t>
  </si>
  <si>
    <t>1373+880 LHS</t>
  </si>
  <si>
    <t xml:space="preserve">RCC Girder </t>
  </si>
  <si>
    <t>EJ02</t>
  </si>
  <si>
    <t>Expansion Joint EJ02</t>
  </si>
  <si>
    <t>BR001 to 8</t>
  </si>
  <si>
    <t>Approach Slab</t>
  </si>
  <si>
    <t xml:space="preserve">A1 &amp; A2 Approch slab </t>
  </si>
  <si>
    <t>Replacement of Approach slab</t>
  </si>
  <si>
    <t xml:space="preserve">Downtake </t>
  </si>
  <si>
    <t>DS01/02/03</t>
  </si>
  <si>
    <t xml:space="preserve">Missing Grating </t>
  </si>
  <si>
    <t xml:space="preserve">Provide new Grating </t>
  </si>
  <si>
    <t>1373+880 RHS</t>
  </si>
  <si>
    <t>1370+310 LHS</t>
  </si>
  <si>
    <t xml:space="preserve">Honeycomb </t>
  </si>
  <si>
    <t>Toe &amp; Median Side non traffic Side (Back side)</t>
  </si>
  <si>
    <t xml:space="preserve">RCC Slab </t>
  </si>
  <si>
    <t>Slab to Wall</t>
  </si>
  <si>
    <t>VUP</t>
  </si>
  <si>
    <t>1370+310 RHS</t>
  </si>
  <si>
    <t xml:space="preserve">Deck slab </t>
  </si>
  <si>
    <t>DC01</t>
  </si>
  <si>
    <t xml:space="preserve">Bottom Deck slab </t>
  </si>
  <si>
    <t xml:space="preserve">Efflorance /HC </t>
  </si>
  <si>
    <t>1368+545 LHS</t>
  </si>
  <si>
    <t xml:space="preserve">PMM &amp; PMC </t>
  </si>
  <si>
    <t>Item No. 5 – Providing &amp; injection PMC grout</t>
  </si>
  <si>
    <t>Item No. 4 – Providing &amp; fixing nipple for PMC  grouting (Nipples at 300 mm spacing)</t>
  </si>
  <si>
    <t xml:space="preserve">Vegitation </t>
  </si>
  <si>
    <t xml:space="preserve">LHS Toe side </t>
  </si>
  <si>
    <t>1368+545 RHS</t>
  </si>
  <si>
    <t xml:space="preserve">Crash Barrier Painting /Handrail </t>
  </si>
  <si>
    <t xml:space="preserve">No Major Distrss </t>
  </si>
  <si>
    <t xml:space="preserve">1368+545 LHS </t>
  </si>
  <si>
    <t xml:space="preserve">1368+545 RHS </t>
  </si>
  <si>
    <t xml:space="preserve">1363+942 LHS </t>
  </si>
  <si>
    <t>Crash Barrier Painting /Handrail</t>
  </si>
  <si>
    <t xml:space="preserve">Abutment Wall </t>
  </si>
  <si>
    <t>AB01/02/03/04</t>
  </si>
  <si>
    <t xml:space="preserve">Haunch / Damage </t>
  </si>
  <si>
    <t>A1 &amp; A2 wall / P1 &amp; P2</t>
  </si>
  <si>
    <t xml:space="preserve">Provide new Concrete </t>
  </si>
  <si>
    <t xml:space="preserve">Drain Spout </t>
  </si>
  <si>
    <t xml:space="preserve">Provide new drain spout assembly </t>
  </si>
  <si>
    <t xml:space="preserve">1363+942 RHS </t>
  </si>
  <si>
    <t>BE01/08</t>
  </si>
  <si>
    <t>Rusting / Corrosion</t>
  </si>
  <si>
    <t xml:space="preserve">A1 &amp; A2 all bearing </t>
  </si>
  <si>
    <t xml:space="preserve">Anti corrosive Paint </t>
  </si>
  <si>
    <t xml:space="preserve">Slope protection </t>
  </si>
  <si>
    <t>A1/A2</t>
  </si>
  <si>
    <t xml:space="preserve">A1 &amp; A2 Abutment slope </t>
  </si>
  <si>
    <t xml:space="preserve">Provide new stone Pitching </t>
  </si>
  <si>
    <t>EJ01/02</t>
  </si>
  <si>
    <t xml:space="preserve">EJ1 &amp; EJ02 Expansion Joint </t>
  </si>
  <si>
    <t xml:space="preserve">Provide new expansion joint </t>
  </si>
  <si>
    <t xml:space="preserve">RCC Slab  </t>
  </si>
  <si>
    <t xml:space="preserve">1363+025 LHS </t>
  </si>
  <si>
    <t xml:space="preserve">1363+025 RHS </t>
  </si>
  <si>
    <t xml:space="preserve">1362+075 LHS </t>
  </si>
  <si>
    <t xml:space="preserve">1362+075 RHS </t>
  </si>
  <si>
    <t xml:space="preserve">1361+629 LHS </t>
  </si>
  <si>
    <t xml:space="preserve">Retaining wall </t>
  </si>
  <si>
    <t>RE01</t>
  </si>
  <si>
    <t xml:space="preserve">Soil scouring </t>
  </si>
  <si>
    <t xml:space="preserve">A1 &amp; A2 Between Median BHS </t>
  </si>
  <si>
    <t xml:space="preserve">New construction of Rt wall </t>
  </si>
  <si>
    <t xml:space="preserve">1361+629 RHS </t>
  </si>
  <si>
    <t xml:space="preserve">Slab to Girder  </t>
  </si>
  <si>
    <t xml:space="preserve">Rusting / Corrosion </t>
  </si>
  <si>
    <t xml:space="preserve">A1 &amp; A2 abutment </t>
  </si>
  <si>
    <t>Lock Intact</t>
  </si>
  <si>
    <t xml:space="preserve">Bearing Lock Cut </t>
  </si>
  <si>
    <t>WC01</t>
  </si>
  <si>
    <t xml:space="preserve">Wearing coat damage </t>
  </si>
  <si>
    <t xml:space="preserve">All over deck slab </t>
  </si>
  <si>
    <t xml:space="preserve">Wearing coat Replacement </t>
  </si>
  <si>
    <t xml:space="preserve">1360+365 LHS </t>
  </si>
  <si>
    <t>No access</t>
  </si>
  <si>
    <t xml:space="preserve">1360+365 RHS </t>
  </si>
  <si>
    <t xml:space="preserve">1358+406 LHS </t>
  </si>
  <si>
    <t>Misssing</t>
  </si>
  <si>
    <t>Toe Side</t>
  </si>
  <si>
    <t xml:space="preserve">1358+406 RHS </t>
  </si>
  <si>
    <t xml:space="preserve">890+441 RHS </t>
  </si>
  <si>
    <t xml:space="preserve">Toe wall </t>
  </si>
  <si>
    <t>TW01/04</t>
  </si>
  <si>
    <t xml:space="preserve">Construction of Toe wall </t>
  </si>
  <si>
    <t xml:space="preserve">BHS A1 &amp; A2 Side along canel side </t>
  </si>
  <si>
    <t xml:space="preserve">890+430 LHS </t>
  </si>
  <si>
    <t xml:space="preserve">RCC Segment </t>
  </si>
  <si>
    <t xml:space="preserve">Hammer head </t>
  </si>
  <si>
    <t>EJ01/18</t>
  </si>
  <si>
    <t xml:space="preserve">Sealent damage </t>
  </si>
  <si>
    <t xml:space="preserve">EJ01-EJ18 Expansion Joint </t>
  </si>
  <si>
    <t xml:space="preserve">Strip Seal Rubber </t>
  </si>
  <si>
    <t>BE01/124</t>
  </si>
  <si>
    <t xml:space="preserve">Over all pier cap </t>
  </si>
  <si>
    <t>Span - 1/18</t>
  </si>
  <si>
    <t xml:space="preserve">Drainage spout </t>
  </si>
  <si>
    <t>DS08/12</t>
  </si>
  <si>
    <t xml:space="preserve">Over all Spans </t>
  </si>
  <si>
    <t xml:space="preserve">RE Panel </t>
  </si>
  <si>
    <t>RE01/02</t>
  </si>
  <si>
    <t>Inter lock gap</t>
  </si>
  <si>
    <t xml:space="preserve">A1 &amp; A2 Repanel closer panel </t>
  </si>
  <si>
    <t xml:space="preserve">Provide elestromeric concrete </t>
  </si>
  <si>
    <t xml:space="preserve">886+663  LHS </t>
  </si>
  <si>
    <t xml:space="preserve">RKJL </t>
  </si>
  <si>
    <t>Damaged</t>
  </si>
  <si>
    <t>Dismantling and removing PQC and approach slab (up to 100 mm thickness):
Careful dismantling of existing PQC/approach slab up to 100 mm thickness by manual chipping machine or other approved manual methods, ensuring no damage to the underlying panels or structural components. The dismantled concrete shall be collected, loaded, transported, and disposed of/scrapped at an approved location up to 10 km lead from the site, including all labour, tools, plants, safety measures, and complete as per the direction of the Engineer-in-Charge.</t>
  </si>
  <si>
    <t xml:space="preserve">PQC Dismantiling </t>
  </si>
  <si>
    <t>Providing and laying M40 grade concrete for CC wearing coat:
Providing, transporting, and placing M40 grade cement concrete from an approved RMC plant, including supply of all materials, labour, equipment, and shifting to site. Laying, compacting, finishing, and maintaining proper levels, lines, and slopes of the CC wearing coat, including texturing, groove cutting (extra), curing, and all incidental works required to complete the item as per specifications and as directed by the Engineer-in-Charge.</t>
  </si>
  <si>
    <t xml:space="preserve">CC Wearing Coat </t>
  </si>
  <si>
    <t>Providing, cutting, bending, binding, and placing of  mm diameter TMT  bars at 150 mm center-to-center spacing both ways for wearing coat raft reinforcement, including cost of binding wire, supports, chairs, laps, wastage, and all handling, transportation, and incidental works—complete in all respects as per drawing, relevant IS codes, and instructions of the Engineer-in-Charge.</t>
  </si>
  <si>
    <t xml:space="preserve">Reinforcement </t>
  </si>
  <si>
    <t xml:space="preserve">MT </t>
  </si>
  <si>
    <t>Removal of existing wearing coat over the approach slab:
Careful dismantling and removal of the existing wearing coat over the approach slab using approved manual/mechanical methods, including cleaning, collection, loading, transportation, and disposal of dismantled material to an approved dumping location. The work shall include all labour, tools, equipment, and complete as per the direction of the Engineer-in-Charge.</t>
  </si>
  <si>
    <t>Drainage Spout</t>
  </si>
  <si>
    <t>DS</t>
  </si>
  <si>
    <t>Replacement</t>
  </si>
  <si>
    <t>A3 cover</t>
  </si>
  <si>
    <t>Reconstruction of Damaged Median/Return Wall (Cast-in-situ RCC up to 4m Height)</t>
  </si>
  <si>
    <t>Construction of RCC toe wall across the traffic direction along canal, from top of PCC to top of toe wall, height up to 4.0 m, using RCC grade M40, including excavation in all types of soil, shoring and strutting where required, dewatering, RCC raft/base slab and toe wall, providing, bending, placing and binding of reinforcement steel (Fe 500/Fe 500D) as per approved drawings, formwork/centering and shuttering, placing, compacting and curing of concrete, construction joints, finishing, backfilling with approved material in layers with compaction, disposal of surplus excavated material, all leads, lifts, labour, tools, plant, safety measures and incidentals, complete in accordance with MoRTH Specifications and as directed by the Engineer.</t>
  </si>
  <si>
    <t>Reconstruction of RCC Toe Wall</t>
  </si>
  <si>
    <t>Median wall All Charges including Construction of RCC retaining wall between structures from top of PCC to top of crash barrier, height up to 5.0 m, using RCC grade M40, including excavation in all types of soil, shoring and strutting where required, dewatering, RCC raft/base slab and stem wall, providing, bending, placing and binding of reinforcement steel (Fe 500/Fe 500D) as per approved drawings, formwork/centering and shuttering, placing, compacting and curing of concrete, construction joints, finishing, backfilling with approved material in layers with compaction, disposal of surplus excavated material, all leads, lifts, labour, tools, plant, safety measures and incidentals, complete in accordance with MoRTH Specifications and as directed by the Engineer.</t>
  </si>
  <si>
    <t>Reconstruction RCC Retaining wall</t>
  </si>
  <si>
    <t>Note: Material &amp; Testing shall be done as per NHAI/MORTH specification</t>
  </si>
  <si>
    <t>* The Quantities mentioned in BoQ may vary up to ± 25% of original BoQ quantity of single BoQ item subject to maximum of ± 20% of original Contract price. The decision of the Employer shall be final and binding on the contractor</t>
  </si>
  <si>
    <t>New Expansion Joint – Strip Seal Type (Loop Plate design)</t>
  </si>
  <si>
    <t>All charges for Providing and laying elastomeric concrete between Reinforced Earth (RE) panels, including the supply of all materials, mixing, transportation, placement, compaction, finishing, and curing as per relevant codal provisions and specifications. The work shall be carried out as per the site requirements and the instructions of the site engineer to ensure proper sealing, flexibility, and bonding between panels. All tools, equipment, labor, and incidental charges are included in the scope of this item.</t>
  </si>
  <si>
    <r>
      <rPr>
        <b/>
        <sz val="10"/>
        <color theme="1"/>
        <rFont val="Arial"/>
        <family val="2"/>
      </rPr>
      <t>Clearing and Grubbing Around Structures (Including RE Panels, Walls, and Medians)</t>
    </r>
    <r>
      <rPr>
        <sz val="10"/>
        <color theme="1"/>
        <rFont val="Arial"/>
        <family val="2"/>
      </rPr>
      <t xml:space="preserve">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</si>
  <si>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0"/>
        <color theme="1"/>
        <rFont val="Arial"/>
        <family val="2"/>
      </rPr>
      <t>Dismantling of Existing Concrete Structures</t>
    </r>
    <r>
      <rPr>
        <sz val="10"/>
        <color theme="1"/>
        <rFont val="Arial"/>
        <family val="2"/>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</si>
  <si>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0"/>
        <color theme="1"/>
        <rFont val="Arial"/>
        <family val="2"/>
      </rPr>
      <t>Construction of Subgrade</t>
    </r>
    <r>
      <rPr>
        <sz val="10"/>
        <color theme="1"/>
        <rFont val="Arial"/>
        <family val="2"/>
      </rPr>
      <t xml:space="preserv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r>
  </si>
  <si>
    <r>
      <rPr>
        <b/>
        <sz val="10"/>
        <color theme="1"/>
        <rFont val="Arial"/>
        <family val="2"/>
      </rPr>
      <t xml:space="preserve">Repair of Eroded Side Slopes near Structures (Quarter Coning Areas) Using Select Fill
</t>
    </r>
    <r>
      <rPr>
        <sz val="10"/>
        <color theme="1"/>
        <rFont val="Arial"/>
        <family val="2"/>
      </rPr>
      <t xml:space="preserve">
The work includes all activities related to restoring eroded or damaged side slopes (quarter coning) around culverts, bridges, and other road structures using approved select earth fill.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hand compaction, dressing of slope, transportation of material within lead, and all manpower, material, and incidental costs as per MoRTH Clause 305 &amp; 306 and as directed by the Engineer-in-Charge. Measurement shall be done in square metres of slope surface restored.( Including Toe wall Construction , Filter media </t>
    </r>
  </si>
  <si>
    <r>
      <rPr>
        <b/>
        <sz val="10"/>
        <color theme="1"/>
        <rFont val="Arial"/>
        <family val="2"/>
      </rPr>
      <t>Application of Cement Paint on Concrete Handrails / Crash Barrier</t>
    </r>
    <r>
      <rPr>
        <sz val="10"/>
        <color theme="1"/>
        <rFont val="Arial"/>
        <family val="2"/>
      </rPr>
      <t xml:space="preserve">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
    </r>
    <r>
      <rPr>
        <b/>
        <sz val="10"/>
        <color theme="1"/>
        <rFont val="Arial"/>
        <family val="2"/>
      </rPr>
      <t>The quoted rate shall include</t>
    </r>
    <r>
      <rPr>
        <sz val="10"/>
        <color theme="1"/>
        <rFont val="Arial"/>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</si>
  <si>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0"/>
        <color theme="1"/>
        <rFont val="Arial"/>
        <family val="2"/>
      </rPr>
      <t>Providing and fixing temporary double steel scaffolding system with safety features.</t>
    </r>
    <r>
      <rPr>
        <sz val="10"/>
        <color theme="1"/>
        <rFont val="Arial"/>
        <family val="2"/>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
    </r>
    <r>
      <rPr>
        <b/>
        <sz val="10"/>
        <color theme="1"/>
        <rFont val="Arial"/>
        <family val="2"/>
      </rPr>
      <t>The quoted rate shall include</t>
    </r>
    <r>
      <rPr>
        <sz val="10"/>
        <color theme="1"/>
        <rFont val="Arial"/>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</si>
  <si>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0"/>
        <color theme="1"/>
        <rFont val="Arial"/>
        <family val="2"/>
      </rPr>
      <t>Extra Reinforcement with Zinc-Rich Epoxy Coating</t>
    </r>
    <r>
      <rPr>
        <sz val="10"/>
        <color theme="1"/>
        <rFont val="Arial"/>
        <family val="2"/>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
    </r>
    <r>
      <rPr>
        <b/>
        <sz val="10"/>
        <color theme="1"/>
        <rFont val="Arial"/>
        <family val="2"/>
      </rPr>
      <t>The quoted rate shall include</t>
    </r>
    <r>
      <rPr>
        <sz val="10"/>
        <color theme="1"/>
        <rFont val="Arial"/>
        <family val="2"/>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</si>
  <si>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r>
      <rPr>
        <b/>
        <sz val="10"/>
        <color theme="1"/>
        <rFont val="Arial"/>
        <family val="2"/>
      </rPr>
      <t>Jacketing of Structural Members with M-40 Concrete (150 mm to 175mm Thick)</t>
    </r>
    <r>
      <rPr>
        <sz val="10"/>
        <color theme="1"/>
        <rFont val="Arial"/>
        <family val="2"/>
      </rPr>
      <t xml:space="preserve">
All charges for</t>
    </r>
    <r>
      <rPr>
        <b/>
        <sz val="10"/>
        <color theme="1"/>
        <rFont val="Arial"/>
        <family val="2"/>
      </rPr>
      <t xml:space="preserve"> structural jacketing of beams, columns, or piers</t>
    </r>
    <r>
      <rPr>
        <sz val="10"/>
        <color theme="1"/>
        <rFont val="Arial"/>
        <family val="2"/>
      </rPr>
      <t xml:space="preserve"> using M-40 grade concrete of </t>
    </r>
    <r>
      <rPr>
        <b/>
        <sz val="10"/>
        <color theme="1"/>
        <rFont val="Arial"/>
        <family val="2"/>
      </rPr>
      <t>150 mm to 175mm thickness</t>
    </r>
    <r>
      <rPr>
        <sz val="10"/>
        <color theme="1"/>
        <rFont val="Arial"/>
        <family val="2"/>
      </rPr>
      <t>, executed as part of rehabilitation/strengthening of deteriorated members, including</t>
    </r>
    <r>
      <rPr>
        <sz val="10"/>
        <rFont val="Arial"/>
        <family val="2"/>
      </rPr>
      <t xml:space="preserve"> complete removal of loose or damaged concrete,</t>
    </r>
    <r>
      <rPr>
        <sz val="10"/>
        <color theme="1"/>
        <rFont val="Arial"/>
        <family val="2"/>
      </rPr>
      <t xml:space="preserve"> </t>
    </r>
    <r>
      <rPr>
        <sz val="10"/>
        <rFont val="Arial"/>
        <family val="2"/>
      </rPr>
      <t>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t>
    </r>
    <r>
      <rPr>
        <sz val="10"/>
        <color theme="1"/>
        <rFont val="Arial"/>
        <family val="2"/>
      </rPr>
      <t xml:space="preserve">nal, pumpable or self-compacting concrete as per design requirement, proper compaction with vibrators or suitable means, finishing of exposed surfaces, and curing by approved methods for the prescribed period.
</t>
    </r>
    <r>
      <rPr>
        <b/>
        <sz val="10"/>
        <color theme="1"/>
        <rFont val="Arial"/>
        <family val="2"/>
      </rPr>
      <t xml:space="preserve">The quoted rate shall include </t>
    </r>
    <r>
      <rPr>
        <sz val="10"/>
        <color theme="1"/>
        <rFont val="Arial"/>
        <family val="2"/>
      </rPr>
      <t>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</si>
  <si>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r>
      <rPr>
        <b/>
        <sz val="10"/>
        <color theme="1"/>
        <rFont val="Arial"/>
        <family val="2"/>
      </rPr>
      <t>Lifting of Superstructure Span by Hydraulic Jacking (Span Length up to 50m)</t>
    </r>
    <r>
      <rPr>
        <sz val="10"/>
        <color theme="1"/>
        <rFont val="Arial"/>
        <family val="2"/>
      </rPr>
      <t xml:space="preserve">
All-inclusive charges for safe and controlled </t>
    </r>
    <r>
      <rPr>
        <b/>
        <sz val="10"/>
        <color theme="1"/>
        <rFont val="Arial"/>
        <family val="2"/>
      </rPr>
      <t>lifting of the superstructure span (up to 50m in length) by hydraulic jacking</t>
    </r>
    <r>
      <rPr>
        <sz val="10"/>
        <color theme="1"/>
        <rFont val="Arial"/>
        <family val="2"/>
      </rPr>
      <t xml:space="preserve">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
    </r>
    <r>
      <rPr>
        <b/>
        <sz val="10"/>
        <color theme="1"/>
        <rFont val="Arial"/>
        <family val="2"/>
      </rPr>
      <t>The quoted rate shall include</t>
    </r>
    <r>
      <rPr>
        <sz val="10"/>
        <color theme="1"/>
        <rFont val="Arial"/>
        <family val="2"/>
      </rPr>
      <t xml:space="preserv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r>
  </si>
  <si>
    <r>
      <rPr>
        <b/>
        <sz val="10"/>
        <color theme="1"/>
        <rFont val="Arial"/>
        <family val="2"/>
      </rPr>
      <t>Replacement of Existing Bearing with New POT-PTFE Bearing Including Pedestal Preparation and Levelling</t>
    </r>
    <r>
      <rPr>
        <sz val="10"/>
        <color theme="1"/>
        <rFont val="Arial"/>
        <family val="2"/>
      </rPr>
      <t xml:space="preserve">
All charges for </t>
    </r>
    <r>
      <rPr>
        <b/>
        <sz val="10"/>
        <color theme="1"/>
        <rFont val="Arial"/>
        <family val="2"/>
      </rPr>
      <t>replacing the existing bearing with a new POT-PTFE bearing of equivalent load-carrying capacity,</t>
    </r>
    <r>
      <rPr>
        <sz val="10"/>
        <color theme="1"/>
        <rFont val="Arial"/>
        <family val="2"/>
      </rPr>
      <t xml:space="preserve">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
    </r>
    <r>
      <rPr>
        <b/>
        <sz val="10"/>
        <color theme="1"/>
        <rFont val="Arial"/>
        <family val="2"/>
      </rPr>
      <t xml:space="preserve">The scope includes:
</t>
    </r>
    <r>
      <rPr>
        <sz val="10"/>
        <color theme="1"/>
        <rFont val="Arial"/>
        <family val="2"/>
      </rPr>
      <t xml:space="preserve">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
    </r>
    <r>
      <rPr>
        <b/>
        <sz val="10"/>
        <color theme="1"/>
        <rFont val="Arial"/>
        <family val="2"/>
      </rPr>
      <t>The quoted rate shall include</t>
    </r>
    <r>
      <rPr>
        <sz val="10"/>
        <color theme="1"/>
        <rFont val="Arial"/>
        <family val="2"/>
      </rPr>
      <t xml:space="preserv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r>
  </si>
  <si>
    <r>
      <rPr>
        <b/>
        <sz val="10"/>
        <color theme="1"/>
        <rFont val="Arial"/>
        <family val="2"/>
      </rPr>
      <t>Replacement of Existing Bearing with New Elastomeric Bearing</t>
    </r>
    <r>
      <rPr>
        <sz val="10"/>
        <color theme="1"/>
        <rFont val="Arial"/>
        <family val="2"/>
      </rPr>
      <t xml:space="preserve">
All charges for replacing the </t>
    </r>
    <r>
      <rPr>
        <b/>
        <sz val="10"/>
        <color theme="1"/>
        <rFont val="Arial"/>
        <family val="2"/>
      </rPr>
      <t>existing bearing with a new elastomeric bearing of equivalent load-carrying capacity,</t>
    </r>
    <r>
      <rPr>
        <sz val="10"/>
        <color theme="1"/>
        <rFont val="Arial"/>
        <family val="2"/>
      </rPr>
      <t xml:space="preserve">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
    </r>
    <r>
      <rPr>
        <b/>
        <sz val="10"/>
        <color theme="1"/>
        <rFont val="Arial"/>
        <family val="2"/>
      </rPr>
      <t xml:space="preserve">The quoted rate shall include </t>
    </r>
    <r>
      <rPr>
        <sz val="10"/>
        <color theme="1"/>
        <rFont val="Arial"/>
        <family val="2"/>
      </rPr>
      <t>cost of supply of elastomeric bearing conforming to IRC:83 (Part 2), epoxy levelling pad, labour, tools, equipment, alignment instruments, all required for execution of the bearing replacement work. No extra payment shall be made for surface preparation, or disposal of removed bearings. Lifting of the superstructure is excluded and shall be paid under a separate item.</t>
    </r>
  </si>
  <si>
    <r>
      <rPr>
        <b/>
        <sz val="10"/>
        <color theme="1"/>
        <rFont val="Arial"/>
        <family val="2"/>
      </rPr>
      <t>Cutting of Metallic Bearing Locks Using Electric Grinder</t>
    </r>
    <r>
      <rPr>
        <sz val="10"/>
        <color theme="1"/>
        <rFont val="Arial"/>
        <family val="2"/>
      </rPr>
      <t xml:space="preserve">
All charges for </t>
    </r>
    <r>
      <rPr>
        <b/>
        <sz val="10"/>
        <color theme="1"/>
        <rFont val="Arial"/>
        <family val="2"/>
      </rPr>
      <t xml:space="preserve">cutting and removal of existing metallic bearing locks </t>
    </r>
    <r>
      <rPr>
        <sz val="10"/>
        <color theme="1"/>
        <rFont val="Arial"/>
        <family val="2"/>
      </rPr>
      <t xml:space="preserve">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
    </r>
    <r>
      <rPr>
        <b/>
        <sz val="10"/>
        <color theme="1"/>
        <rFont val="Arial"/>
        <family val="2"/>
      </rPr>
      <t>The quoted rate shall include</t>
    </r>
    <r>
      <rPr>
        <sz val="10"/>
        <color theme="1"/>
        <rFont val="Arial"/>
        <family val="2"/>
      </rPr>
      <t xml:space="preserve"> the cost of all labour, cutting equipment, grinders, blades and discs, supervision, safety PPE, protective shielding required for safe access, and collection and disposal of all dismantled metallic pieces from the site. No extra payment shall be made for consumables, tools, safety arrangements, temporary working platforms or for any precautionary measures adopted to protect the existing bearings during the cutting operation.</t>
    </r>
  </si>
  <si>
    <r>
      <rPr>
        <b/>
        <sz val="10"/>
        <color theme="1"/>
        <rFont val="Arial"/>
        <family val="2"/>
      </rPr>
      <t xml:space="preserve">Rust Removal and Anti-Corrosive Zinc Painting on Bearings (As per MoRTH Specifications)
</t>
    </r>
    <r>
      <rPr>
        <sz val="10"/>
        <color theme="1"/>
        <rFont val="Arial"/>
        <family val="2"/>
      </rPr>
      <t xml:space="preserve">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t>
    </r>
    <r>
      <rPr>
        <b/>
        <sz val="10"/>
        <color theme="1"/>
        <rFont val="Arial"/>
        <family val="2"/>
      </rPr>
      <t>Rate includes the cost of</t>
    </r>
    <r>
      <rPr>
        <sz val="10"/>
        <color theme="1"/>
        <rFont val="Arial"/>
        <family val="2"/>
      </rPr>
      <t xml:space="preserve"> all labour, materials, tools, access arrangements, safety gear, surface preparation, cleaning, and application of the complete anti-corrosive coating system as specified, as well as all incidental works necessary to execute the job in a safe and workmanlike manner to the satisfaction of the Engineer-in-Charge. The contractor shall be fully responsible for making all necessary arrangements to access the bearings, including over rivers, high piers, or confined spaces.</t>
    </r>
  </si>
  <si>
    <r>
      <rPr>
        <b/>
        <sz val="10"/>
        <color theme="1"/>
        <rFont val="Arial"/>
        <family val="2"/>
      </rPr>
      <t xml:space="preserve">Greasing of Steel Bearings (Roller-cum-Rocker and Pin &amp; Roller Types)
</t>
    </r>
    <r>
      <rPr>
        <sz val="10"/>
        <color theme="1"/>
        <rFont val="Arial"/>
        <family val="2"/>
      </rPr>
      <t xml:space="preserve">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
    </r>
    <r>
      <rPr>
        <b/>
        <sz val="10"/>
        <color theme="1"/>
        <rFont val="Arial"/>
        <family val="2"/>
      </rPr>
      <t xml:space="preserve">The rate includes the cost </t>
    </r>
    <r>
      <rPr>
        <sz val="10"/>
        <color theme="1"/>
        <rFont val="Arial"/>
        <family val="2"/>
      </rPr>
      <t>of all labour, materials (including grease and cleaning agents), tools, equipment, safety gear, access arrangements or working platforms, and all incidental works necessary to complete the job in a safe, workmanlike manner. All operations shall be carried out with proper traffic and structural safety precautions and to the satisfaction of the Engineer-in-Charge. Vetting or approval of the activity is under the client’s scope.</t>
    </r>
  </si>
  <si>
    <r>
      <rPr>
        <b/>
        <sz val="10"/>
        <color theme="1"/>
        <rFont val="Arial"/>
        <family val="2"/>
      </rPr>
      <t>Reconstruction of Damaged Median Wall/Return Wall (Cast-in-situ RCC up to 4m Height)</t>
    </r>
    <r>
      <rPr>
        <sz val="10"/>
        <color theme="1"/>
        <rFont val="Arial"/>
        <family val="2"/>
      </rPr>
      <t xml:space="preserve">
All charges including Construction of reinforced concrete retaining wall between existing old structure and newly proposed structure, including site clearing, layout marking and controlled excavation to required depth, providing necessary temporary shoring/support to protect adjoining structures, laying raft foundation and retaining wall in M40 grade concrete with approved reinforcement, shuttering and curing, providing waterproofing treatment and weep holes for drainage, and backfilling behind wall using approved granular material in layers compacted to required density, including disposal of surplus excavated soil, complete as per drawings, technical specifications, IS codes and directions of the Engineer-in-Charge.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
    </r>
    <r>
      <rPr>
        <b/>
        <sz val="10"/>
        <color theme="1"/>
        <rFont val="Arial"/>
        <family val="2"/>
      </rPr>
      <t>The quoted rate shall include</t>
    </r>
    <r>
      <rPr>
        <sz val="10"/>
        <color theme="1"/>
        <rFont val="Arial"/>
        <family val="2"/>
      </rPr>
      <t xml:space="preserve"> all costs necessary to complete the work in accordance with the specifications, drawings, and instructions of the Engineer-in-Charge, including but not limited to procurement and royalty of materials, transportation, loading/unloading, labour charges, use of machinery, safety measures (PPE, barricading, signage), environmental compliance, and disposal of waste. No extra payment shall be made for working in constrained areas, night work, site-specific difficulties, water arrangement, curing arrangement, or any incidental work required to complete the job in all respects.</t>
    </r>
  </si>
  <si>
    <r>
      <rPr>
        <b/>
        <sz val="10"/>
        <color theme="1"/>
        <rFont val="Arial"/>
        <family val="2"/>
      </rPr>
      <t xml:space="preserve">Stone Pitching on Side Slopes near Culverts/Bridges for Embankment Protection
(As per MoRTH Clause 2504)
</t>
    </r>
    <r>
      <rPr>
        <sz val="10"/>
        <color theme="1"/>
        <rFont val="Arial"/>
        <family val="2"/>
      </rPr>
      <t xml:space="preserve">The item involves providing stone pitching on earthen or embankment slopes near culverts, bridges, or other road structures to prevent erosion and ensure long-term stability. The scope includes dressing and preparing the slope surface to the required lines and gradient. 
The filter shall be compacted to a firm condition. The thickness of filter is generally of the order of 200 mm to 300 mm. Where filter is provided in two layers, thickness of each layer shall be 150 mm. as per MoRTH Clause 2504.
The granular filter layer shall be laid over the slope if required, using clean, well-graded sand or stone aggregate (as per MoRTH specifications), to facilitate drainage and prevent soil migration. Subsequently, hand-packed stone pitching shall be done using approved hard stones, properly wedged with spalls to ensure interlocking and stability. The stones shall be sound, durable, and angular in shape as per MoRTH specifications.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
</t>
    </r>
    <r>
      <rPr>
        <b/>
        <sz val="10"/>
        <color theme="1"/>
        <rFont val="Arial"/>
        <family val="2"/>
      </rPr>
      <t>Rate includes</t>
    </r>
    <r>
      <rPr>
        <sz val="10"/>
        <color theme="1"/>
        <rFont val="Arial"/>
        <family val="2"/>
      </rPr>
      <t xml:space="preserve"> the cost of all labour, material (stone, filter media, spalls), transportation, dressing, packing, wedging, temporary protection, and all incidental works. Measurement shall be in square metres (Sqm) of actual surface area pitched. Work shall conform to MoRTH Clause 2504 and be executed as per the approved drawing and as directed by the Engineer-in-Charge.</t>
    </r>
  </si>
  <si>
    <r>
      <rPr>
        <b/>
        <sz val="10"/>
        <color theme="1"/>
        <rFont val="Arial"/>
        <family val="2"/>
      </rPr>
      <t>Expansion Joints and Related Works (MoRTH Clause 2600)</t>
    </r>
    <r>
      <rPr>
        <sz val="10"/>
        <color theme="1"/>
        <rFont val="Arial"/>
        <family val="2"/>
      </rPr>
      <t xml:space="preserve">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r>
  </si>
  <si>
    <r>
      <rPr>
        <b/>
        <sz val="10"/>
        <color theme="1"/>
        <rFont val="Arial"/>
        <family val="2"/>
      </rPr>
      <t>Providing New Expansion Joint Assembly – Filler Type</t>
    </r>
    <r>
      <rPr>
        <sz val="10"/>
        <color theme="1"/>
        <rFont val="Arial"/>
        <family val="2"/>
      </rPr>
      <t xml:space="preserv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
    </r>
    <r>
      <rPr>
        <b/>
        <sz val="10"/>
        <color theme="1"/>
        <rFont val="Arial"/>
        <family val="2"/>
      </rPr>
      <t>The rate shall include</t>
    </r>
    <r>
      <rPr>
        <sz val="10"/>
        <color theme="1"/>
        <rFont val="Arial"/>
        <family val="2"/>
      </rPr>
      <t xml:space="preserve"> cost of all materials, cutting, cleaning, surface preparation, fixing, sealing, curing, waste disposal, safety arrangements, and incidental charges for completing the work in all respects.</t>
    </r>
  </si>
  <si>
    <r>
      <rPr>
        <b/>
        <sz val="10"/>
        <color theme="1"/>
        <rFont val="Arial"/>
        <family val="2"/>
      </rPr>
      <t>New Expansion Joint – Strip Seal Type (Loop Plate)</t>
    </r>
    <r>
      <rPr>
        <sz val="10"/>
        <color theme="1"/>
        <rFont val="Arial"/>
        <family val="2"/>
      </rPr>
      <t xml:space="preserve">
Providing and fixing strip seal type expansion joint assembly (Loop Plate type), including dismantling and removal of the existing joint (if any), complete with the supply and installation of new expansion joint components comprising steel edge beams conforming to IS 2062 Grade B, 12 mm thick gusset plates with 16 mm Ø loops spaced at 250 mm c/c, and an elastomeric sealing element made of chloroprene rubber. The joint shall be fixed using high-strength </t>
    </r>
    <r>
      <rPr>
        <b/>
        <sz val="10"/>
        <color theme="1"/>
        <rFont val="Arial"/>
        <family val="2"/>
      </rPr>
      <t>micro-concrete</t>
    </r>
    <r>
      <rPr>
        <sz val="10"/>
        <color theme="1"/>
        <rFont val="Arial"/>
        <family val="2"/>
      </rPr>
      <t xml:space="preserve"> with adequate reinforcement, as per the approved design and manufacturer’s instructions.
The scope of work includes groove cutting, surface preparation and cleaning, precise alignment and placement of anchorages and edge beams, embedding in micro-concrete, and installation of the elastomeric strip seal using a manufacturer-approved fixing system to ensure proper compression and water-tight sealing. The sealing element shall be resistant to fatigue, wear, ultraviolet radiation, and chemical exposure.
All materials and workmanship shall conform to MoRTH Specification Clause 2607, and relevant provisions of IRC:SP:69, IRC:SP:73, IRC:83 (Part II), and IS 12118:1987. All installation works shall be in accordance with approved technical drawings and as directed by the Engineer-in-Charge.
</t>
    </r>
    <r>
      <rPr>
        <b/>
        <sz val="10"/>
        <color theme="1"/>
        <rFont val="Arial"/>
        <family val="2"/>
      </rPr>
      <t xml:space="preserve">
Rate includes</t>
    </r>
    <r>
      <rPr>
        <sz val="10"/>
        <color theme="1"/>
        <rFont val="Arial"/>
        <family val="2"/>
      </rPr>
      <t xml:space="preserve"> the cost of all materials, dismantling and disposal of existing joint components, site preparation, groove cutting, anchorage and beam placement, sealing, testing, and all labour and equipment required to complete the work to specification.</t>
    </r>
  </si>
  <si>
    <r>
      <rPr>
        <b/>
        <sz val="10"/>
        <color theme="1"/>
        <rFont val="Arial"/>
        <family val="2"/>
      </rPr>
      <t>Providing Seal for Strip Seal Expansion Joint</t>
    </r>
    <r>
      <rPr>
        <sz val="10"/>
        <color theme="1"/>
        <rFont val="Arial"/>
        <family val="2"/>
      </rPr>
      <t xml:space="preserve">
Providing and fixing </t>
    </r>
    <r>
      <rPr>
        <b/>
        <sz val="10"/>
        <color theme="1"/>
        <rFont val="Arial"/>
        <family val="2"/>
      </rPr>
      <t>elastomeric sealing element (seal only)</t>
    </r>
    <r>
      <rPr>
        <sz val="10"/>
        <color theme="1"/>
        <rFont val="Arial"/>
        <family val="2"/>
      </rPr>
      <t xml:space="preserve">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t>
    </r>
    <r>
      <rPr>
        <b/>
        <sz val="10"/>
        <color theme="1"/>
        <rFont val="Arial"/>
        <family val="2"/>
      </rPr>
      <t>Rate includes all</t>
    </r>
    <r>
      <rPr>
        <sz val="10"/>
        <color theme="1"/>
        <rFont val="Arial"/>
        <family val="2"/>
      </rPr>
      <t xml:space="preserve"> labour, equipment, cleaning, sealant, primer, installation of sealing strip, quality checks, and disposal of removed material in compliance with environmental guidelines. Seal shall be UV and fatigue resistant, suitable for repeated vehicular movements, and capable of withstanding temperature variations.
MoRTH Ref: Clause 2607
Relevant Codes: IRC 83 Part II, IS 12118:1987</t>
    </r>
  </si>
  <si>
    <r>
      <rPr>
        <b/>
        <sz val="10"/>
        <color theme="1"/>
        <rFont val="Arial"/>
        <family val="2"/>
      </rPr>
      <t>Reconstruction of RCC Crash Barrier (Post Dismantling)</t>
    </r>
    <r>
      <rPr>
        <sz val="10"/>
        <color theme="1"/>
        <rFont val="Arial"/>
        <family val="2"/>
      </rPr>
      <t xml:space="preserve">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t>
    </r>
    <r>
      <rPr>
        <b/>
        <sz val="10"/>
        <color theme="1"/>
        <rFont val="Arial"/>
        <family val="2"/>
      </rPr>
      <t xml:space="preserve">Rate includes all </t>
    </r>
    <r>
      <rPr>
        <sz val="10"/>
        <color theme="1"/>
        <rFont val="Arial"/>
        <family val="2"/>
      </rPr>
      <t>materials, labour, equipment, safety barriers, curing, site cleaning, and incidental works. No extra payment shall be made for dowel fixing, formwork over uneven base, or working in restricted locations. Finished barrier shall be true in line and level, with uniform cross-section and surface finish.</t>
    </r>
  </si>
  <si>
    <r>
      <rPr>
        <b/>
        <sz val="10"/>
        <color theme="1"/>
        <rFont val="Arial"/>
        <family val="2"/>
      </rPr>
      <t xml:space="preserve">Drainage Spouts and Appurtenances (MoRTH Clause 2705)
</t>
    </r>
    <r>
      <rPr>
        <sz val="10"/>
        <color theme="1"/>
        <rFont val="Arial"/>
        <family val="2"/>
      </rPr>
      <t>This item includes all charges towards provision, replacement, or rectification of drainage spouts and their associated components as per MoRTH Specifications Clause 2705 and as directed by the Engineer-in-charge. Detailed scope is covered under the following sub-items:</t>
    </r>
  </si>
  <si>
    <r>
      <rPr>
        <b/>
        <sz val="10"/>
        <color theme="1"/>
        <rFont val="Arial"/>
        <family val="2"/>
      </rPr>
      <t>Replacement/Providing of Drainage Spout Assembly</t>
    </r>
    <r>
      <rPr>
        <sz val="10"/>
        <color theme="1"/>
        <rFont val="Arial"/>
        <family val="2"/>
      </rPr>
      <t xml:space="preserve">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t>
    </r>
    <r>
      <rPr>
        <b/>
        <sz val="10"/>
        <color theme="1"/>
        <rFont val="Arial"/>
        <family val="2"/>
      </rPr>
      <t>Rate includes the cost of</t>
    </r>
    <r>
      <rPr>
        <sz val="10"/>
        <color theme="1"/>
        <rFont val="Arial"/>
        <family val="2"/>
      </rPr>
      <t xml:space="preserve"> all materials (spout body, grating, down take pipe, fasteners, sealants), fabrication, protective coatings, transportation, skilled and unskilled labour, machinery, surface preparation, disposal of dismantled material, and all incidental works required for completing the job in accordance with MoRTH specifications and direction of Engineer-in-charge.</t>
    </r>
  </si>
  <si>
    <r>
      <rPr>
        <b/>
        <sz val="10"/>
        <color theme="1"/>
        <rFont val="Arial"/>
        <family val="2"/>
      </rPr>
      <t>Provision of Missing MS Grating over Drainage Spouts</t>
    </r>
    <r>
      <rPr>
        <sz val="10"/>
        <color theme="1"/>
        <rFont val="Arial"/>
        <family val="2"/>
      </rPr>
      <t xml:space="preserve">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t>
    </r>
    <r>
      <rPr>
        <b/>
        <sz val="10"/>
        <color theme="1"/>
        <rFont val="Arial"/>
        <family val="2"/>
      </rPr>
      <t>Rate includes cost of</t>
    </r>
    <r>
      <rPr>
        <sz val="10"/>
        <color theme="1"/>
        <rFont val="Arial"/>
        <family val="2"/>
      </rPr>
      <t xml:space="preserve"> fabrication, galvanization/painting, transportation, welding/bolting, labour, surface cleaning, minor chipping, rust removal, site preparation, safety arrangements, and all other accessories and tools required to complete the work as per the specifications and direction of the Engineer-in-charge.</t>
    </r>
  </si>
  <si>
    <r>
      <rPr>
        <b/>
        <sz val="10"/>
        <color theme="1"/>
        <rFont val="Arial"/>
        <family val="2"/>
      </rPr>
      <t xml:space="preserve">Replacement of Missing/Damaged Down Take Pipe (PVC)
</t>
    </r>
    <r>
      <rPr>
        <sz val="10"/>
        <color theme="1"/>
        <rFont val="Arial"/>
        <family val="2"/>
      </rPr>
      <t xml:space="preserve">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t>
    </r>
    <r>
      <rPr>
        <b/>
        <sz val="10"/>
        <color theme="1"/>
        <rFont val="Arial"/>
        <family val="2"/>
      </rPr>
      <t>In case the previous pipe or clamps were embedded</t>
    </r>
    <r>
      <rPr>
        <sz val="10"/>
        <color theme="1"/>
        <rFont val="Arial"/>
        <family val="2"/>
      </rPr>
      <t xml:space="preserve">,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t>
    </r>
    <r>
      <rPr>
        <b/>
        <sz val="10"/>
        <color theme="1"/>
        <rFont val="Arial"/>
        <family val="2"/>
      </rPr>
      <t xml:space="preserve">All necessary scaffolding, working platforms, safety harnesses, </t>
    </r>
    <r>
      <rPr>
        <sz val="10"/>
        <color theme="1"/>
        <rFont val="Arial"/>
        <family val="2"/>
      </rPr>
      <t xml:space="preserve">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
</t>
    </r>
    <r>
      <rPr>
        <b/>
        <sz val="10"/>
        <color theme="1"/>
        <rFont val="Arial"/>
        <family val="2"/>
      </rPr>
      <t xml:space="preserve">The rate includes the cost of </t>
    </r>
    <r>
      <rPr>
        <sz val="10"/>
        <color theme="1"/>
        <rFont val="Arial"/>
        <family val="2"/>
      </rPr>
      <t>PVC pipes, clamps, fasteners, brackets, fabrication, adhesives, sealants, cutting, jointing, labour, disposal of old pipes, tools, and all incidentals necessary to complete the work in a safe and workmanlike manner, as per MoRTH specifications and as directed by the Engineer-in-charge.</t>
    </r>
  </si>
  <si>
    <r>
      <rPr>
        <b/>
        <sz val="10"/>
        <color theme="1"/>
        <rFont val="Arial"/>
        <family val="2"/>
      </rPr>
      <t>Sealing of Cracks in RCC Members by V-Groove Cutting and Sealing with Epoxy Mortar</t>
    </r>
    <r>
      <rPr>
        <sz val="10"/>
        <color theme="1"/>
        <rFont val="Arial"/>
        <family val="2"/>
      </rPr>
      <t xml:space="preserve">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t>
    </r>
    <r>
      <rPr>
        <b/>
        <sz val="10"/>
        <color theme="1"/>
        <rFont val="Arial"/>
        <family val="2"/>
      </rPr>
      <t>Rate includes all</t>
    </r>
    <r>
      <rPr>
        <sz val="10"/>
        <color theme="1"/>
        <rFont val="Arial"/>
        <family val="2"/>
      </rPr>
      <t xml:space="preserve"> labour, materials (including epoxy system), V-groove cutting, surface preparation, bond coat, filling, tools, safety equipment, and consumables required to complete the work in a professional and durable manner. The contractor shall make necessary arrangements to access work locations at any height or depth with due safety, and shall complete the work to the satisfaction of the Engineer-in-Charge.</t>
    </r>
  </si>
  <si>
    <r>
      <rPr>
        <b/>
        <sz val="10"/>
        <color theme="1"/>
        <rFont val="Arial"/>
        <family val="2"/>
      </rPr>
      <t xml:space="preserve">Provision and Installation of Grouting Nipples for Pressure Injection in RCC Structures (using Non-return Valve (NRV) Nipples)
This item covers all necessary operations </t>
    </r>
    <r>
      <rPr>
        <sz val="10"/>
        <color theme="1"/>
        <rFont val="Arial"/>
        <family val="2"/>
      </rPr>
      <t xml:space="preserve">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t>
    </r>
    <r>
      <rPr>
        <b/>
        <sz val="10"/>
        <color theme="1"/>
        <rFont val="Arial"/>
        <family val="2"/>
      </rPr>
      <t xml:space="preserve">After drilling, the holes shall be cleaned </t>
    </r>
    <r>
      <rPr>
        <sz val="10"/>
        <color theme="1"/>
        <rFont val="Arial"/>
        <family val="2"/>
      </rPr>
      <t xml:space="preserve">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t>
    </r>
    <r>
      <rPr>
        <b/>
        <sz val="10"/>
        <color theme="1"/>
        <rFont val="Arial"/>
        <family val="2"/>
      </rPr>
      <t xml:space="preserve">Upon completion of the grouting process, all installed </t>
    </r>
    <r>
      <rPr>
        <sz val="10"/>
        <color theme="1"/>
        <rFont val="Arial"/>
        <family val="2"/>
      </rPr>
      <t>nipples shall be either cut flush with the surface or removed, and the holes shall be sealed with epoxy mortar or equivalent sealant to restore structural surface continuity.</t>
    </r>
    <r>
      <rPr>
        <b/>
        <sz val="10"/>
        <color theme="1"/>
        <rFont val="Arial"/>
        <family val="2"/>
      </rPr>
      <t xml:space="preserve">
Rate includes: </t>
    </r>
    <r>
      <rPr>
        <sz val="10"/>
        <color theme="1"/>
        <rFont val="Arial"/>
        <family val="2"/>
      </rPr>
      <t>Cost of all materials including steel NRV nipples and fixing compound, labour for drilling, insertion, fixing, cutting/removal, surface preparation, cleaning, sealing of holes post grouting, tools &amp; tackles, and all incidental items necessary to complete the work in accordance with MoRTH Specification Section 2800 and as per directions of the Engineer-in-Charge.</t>
    </r>
  </si>
  <si>
    <r>
      <t xml:space="preserve">Low Viscosity Epoxy Pressure Injection Grouting in RCC Members (using Non-return valve (NRV) nipples)
This item includes all operations </t>
    </r>
    <r>
      <rPr>
        <sz val="10"/>
        <color theme="1"/>
        <rFont val="Arial"/>
        <family val="2"/>
      </rPr>
      <t xml:space="preserve">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t>
    </r>
    <r>
      <rPr>
        <b/>
        <sz val="10"/>
        <color theme="1"/>
        <rFont val="Arial"/>
        <family val="2"/>
      </rPr>
      <t xml:space="preserve">Injection shall be carried out </t>
    </r>
    <r>
      <rPr>
        <sz val="10"/>
        <color theme="1"/>
        <rFont val="Arial"/>
        <family val="2"/>
      </rPr>
      <t xml:space="preserve">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t>
    </r>
    <r>
      <rPr>
        <b/>
        <sz val="10"/>
        <color theme="1"/>
        <rFont val="Arial"/>
        <family val="2"/>
      </rPr>
      <t xml:space="preserve">Post injection, the surface shall </t>
    </r>
    <r>
      <rPr>
        <sz val="10"/>
        <color theme="1"/>
        <rFont val="Arial"/>
        <family val="2"/>
      </rPr>
      <t xml:space="preserve">be sealed, NRV nipples removed (if not reusable), and the area finished to match the adjoining surface. Grouting shall be executed by skilled personnel trained in handling epoxy-based systems, with due consideration to safety protocols for handling reactive materials.
</t>
    </r>
    <r>
      <rPr>
        <b/>
        <sz val="10"/>
        <color theme="1"/>
        <rFont val="Arial"/>
        <family val="2"/>
      </rPr>
      <t>Rate includes:</t>
    </r>
    <r>
      <rPr>
        <sz val="10"/>
        <color theme="1"/>
        <rFont val="Arial"/>
        <family val="2"/>
      </rPr>
      <t xml:space="preserve"> Cost of approved epoxy resin system including all components, mixing, application, cleaning, labour, pressure grouting equipment, sealing of cracks and injection points, removal of NRV nipples, and all tools, safety measures, and incidentals to complete the job as per specifications and direction of the Engineer-in-Charge.</t>
    </r>
  </si>
  <si>
    <r>
      <rPr>
        <b/>
        <sz val="10"/>
        <color theme="1"/>
        <rFont val="Arial"/>
        <family val="2"/>
      </rPr>
      <t xml:space="preserve">Repair of Damaged Concrete Surfaces Using Polymer Modified Mortar (PMM Mortar) up to 50mm Thickness: </t>
    </r>
    <r>
      <rPr>
        <sz val="10"/>
        <color theme="1"/>
        <rFont val="Arial"/>
        <family val="2"/>
      </rPr>
      <t xml:space="preserve">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t>
    </r>
    <r>
      <rPr>
        <b/>
        <sz val="10"/>
        <color theme="1"/>
        <rFont val="Arial"/>
        <family val="2"/>
      </rPr>
      <t>Scope of Work Includes: Concrete Removal:</t>
    </r>
    <r>
      <rPr>
        <sz val="10"/>
        <color theme="1"/>
        <rFont val="Arial"/>
        <family val="2"/>
      </rPr>
      <t xml:space="preserve">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t>
    </r>
    <r>
      <rPr>
        <b/>
        <sz val="10"/>
        <color theme="1"/>
        <rFont val="Arial"/>
        <family val="2"/>
      </rPr>
      <t>Surface Preparation:</t>
    </r>
    <r>
      <rPr>
        <sz val="10"/>
        <color theme="1"/>
        <rFont val="Arial"/>
        <family val="2"/>
      </rPr>
      <t xml:space="preserve"> Cleaning of exposed surfaces using high-pressure water jetting or sand blasting to achieve a rough, laitance-free profile. Exposed rebars shall be cleaned of rust and corrosion using CICO Rust Clean or its equivalent, and the surface shall be kept in SSD condition. </t>
    </r>
    <r>
      <rPr>
        <b/>
        <sz val="10"/>
        <color theme="1"/>
        <rFont val="Arial"/>
        <family val="2"/>
      </rPr>
      <t>Reinforcement Treatment:</t>
    </r>
    <r>
      <rPr>
        <sz val="10"/>
        <color theme="1"/>
        <rFont val="Arial"/>
        <family val="2"/>
      </rPr>
      <t xml:space="preserve"> Corroded rebars shall be coated with Zinc-rich epoxy primer (e.g., CICO Zincilate 500 or equivalent) for corrosion protection. </t>
    </r>
    <r>
      <rPr>
        <b/>
        <sz val="10"/>
        <color theme="1"/>
        <rFont val="Arial"/>
        <family val="2"/>
      </rPr>
      <t>Bond Coat Application:</t>
    </r>
    <r>
      <rPr>
        <sz val="10"/>
        <color theme="1"/>
        <rFont val="Arial"/>
        <family val="2"/>
      </rPr>
      <t xml:space="preserve"> Bond coat shall be applied on prepared surfaces using approved products like Nitobond EP or its equivalent to enhance adhesion. </t>
    </r>
    <r>
      <rPr>
        <b/>
        <sz val="10"/>
        <color theme="1"/>
        <rFont val="Arial"/>
        <family val="2"/>
      </rPr>
      <t>PMC Mortar Application:</t>
    </r>
    <r>
      <rPr>
        <sz val="10"/>
        <color theme="1"/>
        <rFont val="Arial"/>
        <family val="2"/>
      </rPr>
      <t xml:space="preserve"> Polymer modified cement mortar containing 10% polymer by weight (e.g., Tapecrete P151 or equivalent) shall be mixed and applied in layers up to 50 mm thickness using trowels. The mix shall be prepared using slow-speed mechanical mixers and placed to match the original concrete profile. </t>
    </r>
    <r>
      <rPr>
        <b/>
        <sz val="10"/>
        <color theme="1"/>
        <rFont val="Arial"/>
        <family val="2"/>
      </rPr>
      <t>Finishing &amp; Curing:</t>
    </r>
    <r>
      <rPr>
        <sz val="10"/>
        <color theme="1"/>
        <rFont val="Arial"/>
        <family val="2"/>
      </rPr>
      <t xml:space="preserve"> Final surface shall be finished as required and curing shall be carried out using approved curing compound (e.g., CICO Cure-free or equivalent) or moist curing for not less than 7 days.</t>
    </r>
    <r>
      <rPr>
        <b/>
        <sz val="10"/>
        <color theme="1"/>
        <rFont val="Arial"/>
        <family val="2"/>
      </rPr>
      <t xml:space="preserve">Rate Includes: </t>
    </r>
    <r>
      <rPr>
        <sz val="10"/>
        <color theme="1"/>
        <rFont val="Arial"/>
        <family val="2"/>
      </rPr>
      <t>Cost of all materials including polymer additive, cement, sand, rust remover, zinc-rich primer, bonding agent, curing compound; labour; equipment for concrete removal and mixing; surface preparation tools; access equipment; all safety gear; collection and disposal of debris; and any incidental items required to complete the work in accordance with specifications and directions of the Engineer-in-Charge.</t>
    </r>
  </si>
  <si>
    <r>
      <rPr>
        <b/>
        <sz val="10"/>
        <color theme="1"/>
        <rFont val="Arial"/>
        <family val="2"/>
      </rPr>
      <t xml:space="preserve">Injection of Polymer Cement Grout with Non-Shrink Additive at 4 kg/cm² Pressure using NRV Nipples: </t>
    </r>
    <r>
      <rPr>
        <sz val="10"/>
        <color theme="1"/>
        <rFont val="Arial"/>
        <family val="2"/>
      </rPr>
      <t xml:space="preserve">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
    </r>
    <r>
      <rPr>
        <b/>
        <sz val="10"/>
        <color theme="1"/>
        <rFont val="Arial"/>
        <family val="2"/>
      </rPr>
      <t xml:space="preserve">The work includes cleaning and </t>
    </r>
    <r>
      <rPr>
        <sz val="10"/>
        <color theme="1"/>
        <rFont val="Arial"/>
        <family val="2"/>
      </rPr>
      <t xml:space="preserve">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t>
    </r>
    <r>
      <rPr>
        <b/>
        <sz val="10"/>
        <color theme="1"/>
        <rFont val="Arial"/>
        <family val="2"/>
      </rPr>
      <t>Rate includes all</t>
    </r>
    <r>
      <rPr>
        <sz val="10"/>
        <color theme="1"/>
        <rFont val="Arial"/>
        <family val="2"/>
      </rPr>
      <t xml:space="preserve"> materials, consumables, equipment, NRV type nipples, labour, safety measures, documentation, and disposal of waste as required for successful execution of the activity.</t>
    </r>
  </si>
  <si>
    <r>
      <rPr>
        <b/>
        <sz val="10"/>
        <color theme="1"/>
        <rFont val="Arial"/>
        <family val="2"/>
      </rPr>
      <t xml:space="preserve">Carbon Fibre Wrapping for Strengthening of Structural Members
</t>
    </r>
    <r>
      <rPr>
        <sz val="10"/>
        <color theme="1"/>
        <rFont val="Arial"/>
        <family val="2"/>
      </rPr>
      <t xml:space="preserve">
All charges for providing and applying Carbon Fibre Reinforced Polymer (CFRP) wrapping for structural strengthening or jacketing of girders or other structural components, using </t>
    </r>
    <r>
      <rPr>
        <b/>
        <sz val="10"/>
        <color theme="1"/>
        <rFont val="Arial"/>
        <family val="2"/>
      </rPr>
      <t xml:space="preserve">high-strength CFRP bonded </t>
    </r>
    <r>
      <rPr>
        <sz val="10"/>
        <color theme="1"/>
        <rFont val="Arial"/>
        <family val="2"/>
      </rPr>
      <t xml:space="preserve">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
    </r>
    <r>
      <rPr>
        <b/>
        <sz val="10"/>
        <color theme="1"/>
        <rFont val="Arial"/>
        <family val="2"/>
      </rPr>
      <t>The rate includes</t>
    </r>
    <r>
      <rPr>
        <sz val="10"/>
        <color theme="1"/>
        <rFont val="Arial"/>
        <family val="2"/>
      </rPr>
      <t xml:space="preserve"> cost of all materials (CFRP sheet, resin, etc.), labour, surface preparation, safety measures, equipment, and testing required to complete the work in all respects.</t>
    </r>
  </si>
  <si>
    <r>
      <rPr>
        <b/>
        <sz val="10"/>
        <color theme="1"/>
        <rFont val="Arial"/>
        <family val="2"/>
      </rPr>
      <t xml:space="preserve">Providing and Laying of Micro-concrete for Structural Repairs: </t>
    </r>
    <r>
      <rPr>
        <sz val="10"/>
        <color theme="1"/>
        <rFont val="Arial"/>
        <family val="2"/>
      </rPr>
      <t>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t>
    </r>
    <r>
      <rPr>
        <b/>
        <sz val="10"/>
        <color theme="1"/>
        <rFont val="Arial"/>
        <family val="2"/>
      </rPr>
      <t xml:space="preserve">The material shall meet the </t>
    </r>
    <r>
      <rPr>
        <sz val="10"/>
        <color theme="1"/>
        <rFont val="Arial"/>
        <family val="2"/>
      </rPr>
      <t xml:space="preserve">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t>
    </r>
    <r>
      <rPr>
        <b/>
        <sz val="10"/>
        <color theme="1"/>
        <rFont val="Arial"/>
        <family val="2"/>
      </rPr>
      <t xml:space="preserve"> Rate includes: </t>
    </r>
    <r>
      <rPr>
        <sz val="10"/>
        <color theme="1"/>
        <rFont val="Arial"/>
        <family val="2"/>
      </rPr>
      <t xml:space="preserve">• Removal/dismantling of damaged concrete portions. • Cleaning of exposed reinforcement and application of anti-corrosive coating (CICO Rustoclean or equivalent). . • Application of zinc-rich primer on reinforcement (CICO Zincilate 500 or equivalent). • Bond coat application (e.g., Nitobond or equivalent). • Mixing and laying of micro-concrete in the specified 1:1 ratio with aggregates. A35 • Ensuring the formwork is rigid and leakproof, and placing the concrete without mechanical vibration. • Curing of the concrete to prevent premature drying. • All necessary equipment and labor
</t>
    </r>
  </si>
  <si>
    <r>
      <rPr>
        <b/>
        <sz val="10"/>
        <color theme="1"/>
        <rFont val="Arial"/>
        <family val="2"/>
      </rPr>
      <t xml:space="preserve">Approach Slab Mud Jacketing (Void Filling Beneath Slab by Pressure Grouting)
</t>
    </r>
    <r>
      <rPr>
        <sz val="10"/>
        <color theme="1"/>
        <rFont val="Arial"/>
        <family val="2"/>
      </rPr>
      <t xml:space="preserve">
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
    </r>
    <r>
      <rPr>
        <b/>
        <sz val="10"/>
        <color theme="1"/>
        <rFont val="Arial"/>
        <family val="2"/>
      </rPr>
      <t>The rate includes</t>
    </r>
    <r>
      <rPr>
        <sz val="10"/>
        <color theme="1"/>
        <rFont val="Arial"/>
        <family val="2"/>
      </rPr>
      <t xml:space="preserve">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r>
  </si>
  <si>
    <r>
      <rPr>
        <b/>
        <sz val="10"/>
        <color theme="1"/>
        <rFont val="Arial"/>
        <family val="2"/>
      </rPr>
      <t>Providing and fixing of Mild Steel (MS) lining plates (8mm thick) for jacketing and structural strengthening of pedestals</t>
    </r>
    <r>
      <rPr>
        <sz val="10"/>
        <color theme="1"/>
        <rFont val="Arial"/>
        <family val="2"/>
      </rPr>
      <t xml:space="preserve">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t>
    </r>
    <r>
      <rPr>
        <b/>
        <sz val="10"/>
        <color theme="1"/>
        <rFont val="Arial"/>
        <family val="2"/>
      </rPr>
      <t>Rate includes the</t>
    </r>
    <r>
      <rPr>
        <sz val="10"/>
        <color theme="1"/>
        <rFont val="Arial"/>
        <family val="2"/>
      </rPr>
      <t xml:space="preserve"> cost of all labour, materials, tools, machinery, consumables, surface protection works, and safety arrangements required to complete the work in all respects to the satisfaction of the Engineer-in-Charge.</t>
    </r>
  </si>
  <si>
    <t>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</si>
</sst>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4009]\ * #,##0.00_ ;_ [$₹-4009]\ * \-#,##0.00_ ;_ [$₹-4009]\ * &quot;-&quot;??_ ;_ @_ "/>
  </numFmts>
  <fonts count="20" x14ac:knownFonts="1">
    <font>
      <sz val="11"/>
      <color theme="1"/>
      <name val="Calibri"/>
      <family val="2"/>
      <scheme val="minor"/>
    </font>
    <font>
      <sz val="12"/>
      <color theme="1"/>
      <name val="Popins"/>
    </font>
    <font>
      <sz val="14"/>
      <color theme="1"/>
      <name val="Poppins"/>
    </font>
    <font>
      <b/>
      <sz val="16"/>
      <color theme="1"/>
      <name val="Poppins"/>
    </font>
    <font>
      <b/>
      <sz val="14"/>
      <color theme="1"/>
      <name val="Poppins"/>
    </font>
    <font>
      <sz val="11"/>
      <color theme="1"/>
      <name val="Poppins"/>
    </font>
    <font>
      <b/>
      <sz val="11"/>
      <color theme="1"/>
      <name val="Poppins"/>
    </font>
    <font>
      <sz val="16"/>
      <color rgb="FFFF0000"/>
      <name val="Poppins"/>
    </font>
    <font>
      <b/>
      <sz val="11"/>
      <color rgb="FF000000"/>
      <name val="Poppins"/>
    </font>
    <font>
      <b/>
      <sz val="12"/>
      <color theme="1"/>
      <name val="Poppins"/>
    </font>
    <font>
      <sz val="12"/>
      <color theme="1"/>
      <name val="Poppins"/>
    </font>
    <font>
      <sz val="12"/>
      <name val="Poppins"/>
    </font>
    <font>
      <sz val="14"/>
      <color rgb="FFFF0000"/>
      <name val="Poppins"/>
    </font>
    <font>
      <sz val="12"/>
      <color rgb="FFFF0000"/>
      <name val="Popins"/>
    </font>
    <font>
      <sz val="12"/>
      <color theme="1"/>
      <name val="Times New Roman"/>
      <family val="1"/>
    </font>
    <font>
      <b/>
      <sz val="20"/>
      <color theme="1"/>
      <name val="Aptos Narrow"/>
      <family val="2"/>
    </font>
    <font>
      <b/>
      <sz val="24"/>
      <color theme="1"/>
      <name val="Aptos Narrow"/>
      <family val="2"/>
    </font>
    <font>
      <sz val="10"/>
      <color theme="1"/>
      <name val="Arial"/>
      <family val="2"/>
    </font>
    <font>
      <b/>
      <sz val="10"/>
      <color theme="1"/>
      <name val="Arial"/>
      <family val="2"/>
    </font>
    <font>
      <sz val="10"/>
      <name val="Arial"/>
      <family val="2"/>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C000"/>
        <bgColor indexed="64"/>
      </patternFill>
    </fill>
  </fills>
  <borders count="20">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s>
  <cellStyleXfs count="1">
    <xf numFmtId="0" fontId="0" fillId="0" borderId="0"/>
  </cellStyleXfs>
  <cellXfs count="170">
    <xf numFmtId="0" fontId="0" fillId="0" borderId="0" xfId="0"/>
    <xf numFmtId="2" fontId="1" fillId="2" borderId="4" xfId="0" applyNumberFormat="1" applyFont="1" applyFill="1" applyBorder="1" applyAlignment="1">
      <alignment horizontal="center" vertical="center" wrapText="1"/>
    </xf>
    <xf numFmtId="165" fontId="3" fillId="3" borderId="4" xfId="0" applyNumberFormat="1" applyFont="1" applyFill="1" applyBorder="1" applyAlignment="1">
      <alignment horizontal="center" vertical="center"/>
    </xf>
    <xf numFmtId="0" fontId="2" fillId="0" borderId="4" xfId="0" applyFont="1" applyBorder="1" applyAlignment="1">
      <alignment horizontal="center" vertical="center"/>
    </xf>
    <xf numFmtId="165" fontId="2" fillId="0" borderId="4" xfId="0" applyNumberFormat="1" applyFont="1" applyBorder="1" applyAlignment="1">
      <alignment horizontal="center" vertical="center"/>
    </xf>
    <xf numFmtId="0" fontId="2" fillId="2" borderId="4" xfId="0" applyFont="1" applyFill="1" applyBorder="1" applyAlignment="1">
      <alignment horizontal="center" vertical="center"/>
    </xf>
    <xf numFmtId="165" fontId="2" fillId="0" borderId="4" xfId="0" applyNumberFormat="1" applyFont="1" applyBorder="1" applyAlignment="1">
      <alignment horizontal="right"/>
    </xf>
    <xf numFmtId="165" fontId="2" fillId="0" borderId="0" xfId="0" applyNumberFormat="1" applyFont="1" applyAlignment="1">
      <alignment horizontal="center" vertical="center"/>
    </xf>
    <xf numFmtId="0" fontId="5" fillId="0" borderId="0" xfId="0" applyFont="1"/>
    <xf numFmtId="0" fontId="5" fillId="0" borderId="0" xfId="0" applyFont="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5" fillId="2" borderId="0" xfId="0" applyFont="1" applyFill="1" applyAlignment="1">
      <alignment horizontal="center" vertical="center"/>
    </xf>
    <xf numFmtId="0" fontId="5" fillId="2" borderId="0" xfId="0" applyFont="1" applyFill="1" applyAlignment="1">
      <alignment horizontal="center"/>
    </xf>
    <xf numFmtId="0" fontId="5" fillId="2" borderId="0" xfId="0" applyFont="1" applyFill="1"/>
    <xf numFmtId="0" fontId="6" fillId="2" borderId="4" xfId="0" applyFont="1" applyFill="1" applyBorder="1" applyAlignment="1">
      <alignment horizontal="left" vertical="center"/>
    </xf>
    <xf numFmtId="0" fontId="6" fillId="2" borderId="4" xfId="0" applyFont="1" applyFill="1" applyBorder="1" applyAlignment="1">
      <alignment horizontal="center" vertical="center"/>
    </xf>
    <xf numFmtId="0" fontId="6" fillId="2" borderId="4" xfId="0" applyFont="1" applyFill="1" applyBorder="1" applyAlignment="1">
      <alignment horizontal="left" vertical="center" wrapText="1"/>
    </xf>
    <xf numFmtId="0" fontId="5" fillId="2" borderId="0" xfId="0" applyFont="1" applyFill="1" applyAlignment="1">
      <alignment horizontal="left"/>
    </xf>
    <xf numFmtId="0" fontId="6" fillId="2" borderId="7" xfId="0" applyFont="1" applyFill="1" applyBorder="1" applyAlignment="1">
      <alignment horizontal="left" vertical="center"/>
    </xf>
    <xf numFmtId="0" fontId="5" fillId="2" borderId="7" xfId="0" applyFont="1" applyFill="1" applyBorder="1" applyAlignment="1">
      <alignment horizontal="center" vertical="center"/>
    </xf>
    <xf numFmtId="0" fontId="8" fillId="2" borderId="4"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4" xfId="0" applyFont="1" applyFill="1" applyBorder="1" applyAlignment="1">
      <alignment horizontal="center"/>
    </xf>
    <xf numFmtId="0" fontId="5" fillId="2" borderId="4" xfId="0" applyFont="1" applyFill="1" applyBorder="1"/>
    <xf numFmtId="0" fontId="9" fillId="2"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4" xfId="0" applyFont="1" applyFill="1" applyBorder="1" applyAlignment="1">
      <alignment horizontal="center" wrapText="1"/>
    </xf>
    <xf numFmtId="2" fontId="6" fillId="2" borderId="4" xfId="0" applyNumberFormat="1" applyFont="1" applyFill="1" applyBorder="1" applyAlignment="1">
      <alignment horizontal="center" vertical="center"/>
    </xf>
    <xf numFmtId="2" fontId="5" fillId="2" borderId="4" xfId="0" applyNumberFormat="1" applyFont="1" applyFill="1" applyBorder="1" applyAlignment="1">
      <alignment horizontal="center" vertical="center"/>
    </xf>
    <xf numFmtId="0" fontId="9" fillId="2" borderId="4" xfId="0" applyFont="1" applyFill="1" applyBorder="1" applyAlignment="1">
      <alignment horizontal="left" vertical="center"/>
    </xf>
    <xf numFmtId="0" fontId="5" fillId="2" borderId="0" xfId="0" applyFont="1" applyFill="1" applyAlignment="1">
      <alignment horizontal="center" wrapText="1"/>
    </xf>
    <xf numFmtId="0" fontId="10" fillId="2" borderId="4" xfId="0" applyFont="1" applyFill="1" applyBorder="1" applyAlignment="1">
      <alignment horizontal="center" vertical="center" wrapText="1"/>
    </xf>
    <xf numFmtId="0" fontId="10" fillId="2" borderId="4" xfId="0" applyFont="1" applyFill="1" applyBorder="1" applyAlignment="1">
      <alignment horizontal="center" vertical="center"/>
    </xf>
    <xf numFmtId="2" fontId="10" fillId="2" borderId="4" xfId="0" applyNumberFormat="1" applyFont="1" applyFill="1" applyBorder="1" applyAlignment="1">
      <alignment horizontal="center" vertical="center" wrapText="1"/>
    </xf>
    <xf numFmtId="0" fontId="10" fillId="2" borderId="4" xfId="0" applyFont="1" applyFill="1" applyBorder="1" applyAlignment="1">
      <alignment vertical="center" wrapText="1"/>
    </xf>
    <xf numFmtId="0" fontId="9" fillId="2" borderId="4" xfId="0" applyFont="1" applyFill="1" applyBorder="1" applyAlignment="1">
      <alignment horizontal="center" vertical="center"/>
    </xf>
    <xf numFmtId="0" fontId="5" fillId="2" borderId="4" xfId="0" applyFont="1" applyFill="1" applyBorder="1" applyAlignment="1">
      <alignment horizontal="center" wrapText="1"/>
    </xf>
    <xf numFmtId="0" fontId="9" fillId="2" borderId="4" xfId="0" applyFont="1" applyFill="1" applyBorder="1" applyAlignment="1">
      <alignment horizontal="center"/>
    </xf>
    <xf numFmtId="0" fontId="10" fillId="2" borderId="4" xfId="0" applyFont="1" applyFill="1" applyBorder="1" applyAlignment="1">
      <alignment horizontal="center"/>
    </xf>
    <xf numFmtId="0" fontId="10" fillId="2" borderId="4" xfId="0" applyFont="1" applyFill="1" applyBorder="1"/>
    <xf numFmtId="2" fontId="10" fillId="2" borderId="4" xfId="0" applyNumberFormat="1" applyFont="1" applyFill="1" applyBorder="1" applyAlignment="1">
      <alignment horizontal="center" vertical="center"/>
    </xf>
    <xf numFmtId="2" fontId="10" fillId="2" borderId="4" xfId="0" applyNumberFormat="1" applyFont="1" applyFill="1" applyBorder="1" applyAlignment="1">
      <alignment horizontal="center"/>
    </xf>
    <xf numFmtId="0" fontId="10" fillId="2" borderId="4" xfId="0" applyFont="1" applyFill="1" applyBorder="1" applyAlignment="1">
      <alignment horizontal="right" vertical="center" indent="1"/>
    </xf>
    <xf numFmtId="0" fontId="6" fillId="2" borderId="4" xfId="0" applyFont="1" applyFill="1" applyBorder="1" applyAlignment="1">
      <alignment vertical="center"/>
    </xf>
    <xf numFmtId="0" fontId="5" fillId="2" borderId="4" xfId="0" applyFont="1" applyFill="1" applyBorder="1" applyAlignment="1">
      <alignment vertical="center"/>
    </xf>
    <xf numFmtId="2" fontId="5" fillId="2" borderId="4" xfId="0" applyNumberFormat="1" applyFont="1" applyFill="1" applyBorder="1" applyAlignment="1">
      <alignment horizontal="center"/>
    </xf>
    <xf numFmtId="0" fontId="6" fillId="2" borderId="4" xfId="0" applyFont="1" applyFill="1" applyBorder="1" applyAlignment="1">
      <alignment horizontal="right" vertical="center" indent="1"/>
    </xf>
    <xf numFmtId="0" fontId="5" fillId="2" borderId="8" xfId="0" applyFont="1" applyFill="1" applyBorder="1"/>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4" fillId="3" borderId="10" xfId="0" applyFont="1" applyFill="1" applyBorder="1" applyAlignment="1">
      <alignment horizontal="center" vertical="center" wrapText="1"/>
    </xf>
    <xf numFmtId="0" fontId="5" fillId="0" borderId="4" xfId="0" applyFont="1" applyBorder="1" applyAlignment="1">
      <alignment horizontal="center" vertical="center" wrapText="1"/>
    </xf>
    <xf numFmtId="2" fontId="5" fillId="0" borderId="4" xfId="0" applyNumberFormat="1" applyFont="1" applyBorder="1" applyAlignment="1">
      <alignment horizontal="center" vertical="center" wrapText="1"/>
    </xf>
    <xf numFmtId="0" fontId="5" fillId="2" borderId="4" xfId="0" applyFont="1" applyFill="1" applyBorder="1" applyAlignment="1">
      <alignment vertical="center" wrapText="1"/>
    </xf>
    <xf numFmtId="0" fontId="2" fillId="2" borderId="8" xfId="0" applyFont="1" applyFill="1" applyBorder="1" applyAlignment="1">
      <alignment vertical="center" wrapText="1"/>
    </xf>
    <xf numFmtId="0" fontId="2" fillId="2" borderId="8" xfId="0" applyFont="1" applyFill="1" applyBorder="1" applyAlignment="1">
      <alignment vertical="center"/>
    </xf>
    <xf numFmtId="0" fontId="2" fillId="2" borderId="11" xfId="0" applyFont="1" applyFill="1" applyBorder="1" applyAlignment="1">
      <alignment vertical="center" wrapText="1"/>
    </xf>
    <xf numFmtId="0" fontId="2" fillId="2" borderId="8" xfId="0" applyFont="1" applyFill="1" applyBorder="1" applyAlignment="1">
      <alignment horizontal="left" vertical="center" wrapText="1"/>
    </xf>
    <xf numFmtId="0" fontId="5" fillId="0" borderId="4" xfId="0" applyFont="1" applyBorder="1" applyAlignment="1">
      <alignment horizontal="center" vertical="center"/>
    </xf>
    <xf numFmtId="2" fontId="5" fillId="0" borderId="4" xfId="0" applyNumberFormat="1" applyFont="1" applyBorder="1" applyAlignment="1">
      <alignment horizontal="center" vertical="center"/>
    </xf>
    <xf numFmtId="0" fontId="5" fillId="0" borderId="7" xfId="0" applyFont="1" applyBorder="1" applyAlignment="1">
      <alignment horizontal="center" vertical="center"/>
    </xf>
    <xf numFmtId="0" fontId="2" fillId="2" borderId="12" xfId="0" applyFont="1" applyFill="1" applyBorder="1" applyAlignment="1">
      <alignment vertical="center"/>
    </xf>
    <xf numFmtId="0" fontId="2" fillId="2" borderId="13" xfId="0" applyFont="1" applyFill="1" applyBorder="1" applyAlignment="1">
      <alignment horizontal="center" vertical="center" wrapText="1"/>
    </xf>
    <xf numFmtId="2" fontId="1" fillId="2" borderId="12" xfId="0" applyNumberFormat="1" applyFont="1" applyFill="1" applyBorder="1" applyAlignment="1">
      <alignment horizontal="center" vertical="center" wrapText="1"/>
    </xf>
    <xf numFmtId="0" fontId="5" fillId="0" borderId="12" xfId="0" applyFont="1" applyBorder="1" applyAlignment="1">
      <alignment horizontal="center" vertical="center" wrapText="1"/>
    </xf>
    <xf numFmtId="0" fontId="5" fillId="0" borderId="12" xfId="0" applyFont="1" applyBorder="1" applyAlignment="1">
      <alignment horizontal="center" vertical="center"/>
    </xf>
    <xf numFmtId="2" fontId="5" fillId="0" borderId="14" xfId="0" applyNumberFormat="1" applyFont="1" applyBorder="1" applyAlignment="1">
      <alignment horizontal="center" vertical="center"/>
    </xf>
    <xf numFmtId="0" fontId="2" fillId="2" borderId="15" xfId="0" applyFont="1" applyFill="1" applyBorder="1" applyAlignment="1">
      <alignment horizontal="center" vertical="center"/>
    </xf>
    <xf numFmtId="0" fontId="2" fillId="2" borderId="16" xfId="0" applyFont="1" applyFill="1" applyBorder="1" applyAlignment="1">
      <alignment horizontal="left" vertical="center" wrapText="1"/>
    </xf>
    <xf numFmtId="2" fontId="1" fillId="2" borderId="17" xfId="0" applyNumberFormat="1" applyFont="1" applyFill="1" applyBorder="1" applyAlignment="1">
      <alignment horizontal="center" vertical="center" wrapText="1"/>
    </xf>
    <xf numFmtId="2" fontId="5" fillId="0" borderId="17" xfId="0" applyNumberFormat="1" applyFont="1" applyBorder="1" applyAlignment="1">
      <alignment horizontal="center" vertical="center" wrapText="1"/>
    </xf>
    <xf numFmtId="2" fontId="5" fillId="0" borderId="17" xfId="0" applyNumberFormat="1" applyFont="1" applyBorder="1" applyAlignment="1">
      <alignment horizontal="center" vertical="center"/>
    </xf>
    <xf numFmtId="2" fontId="5" fillId="0" borderId="18" xfId="0" applyNumberFormat="1" applyFont="1" applyBorder="1" applyAlignment="1">
      <alignment horizontal="center" vertical="center"/>
    </xf>
    <xf numFmtId="0" fontId="4" fillId="5" borderId="2" xfId="0" applyFont="1" applyFill="1" applyBorder="1" applyAlignment="1">
      <alignment horizontal="center" vertical="center" wrapText="1"/>
    </xf>
    <xf numFmtId="2" fontId="1" fillId="5" borderId="4" xfId="0" applyNumberFormat="1" applyFont="1" applyFill="1" applyBorder="1" applyAlignment="1">
      <alignment horizontal="center" vertical="center" wrapText="1"/>
    </xf>
    <xf numFmtId="2" fontId="1" fillId="5" borderId="17" xfId="0" applyNumberFormat="1"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4" xfId="0" applyFont="1" applyFill="1" applyBorder="1" applyAlignment="1">
      <alignment horizontal="center" vertical="center" wrapText="1"/>
    </xf>
    <xf numFmtId="2" fontId="5" fillId="5" borderId="4" xfId="0" applyNumberFormat="1" applyFont="1" applyFill="1" applyBorder="1" applyAlignment="1">
      <alignment horizontal="center" vertical="center" wrapText="1"/>
    </xf>
    <xf numFmtId="2" fontId="5" fillId="5" borderId="17" xfId="0" applyNumberFormat="1" applyFont="1" applyFill="1" applyBorder="1" applyAlignment="1">
      <alignment horizontal="center" vertical="center" wrapText="1"/>
    </xf>
    <xf numFmtId="2" fontId="5" fillId="5" borderId="4" xfId="0" applyNumberFormat="1" applyFont="1" applyFill="1" applyBorder="1" applyAlignment="1">
      <alignment horizontal="center" vertical="center"/>
    </xf>
    <xf numFmtId="0" fontId="2" fillId="5" borderId="3" xfId="0" applyFont="1" applyFill="1" applyBorder="1" applyAlignment="1">
      <alignment horizontal="center" vertical="center"/>
    </xf>
    <xf numFmtId="0" fontId="2" fillId="5" borderId="8" xfId="0" applyFont="1" applyFill="1" applyBorder="1" applyAlignment="1">
      <alignment vertical="center"/>
    </xf>
    <xf numFmtId="2" fontId="5" fillId="5" borderId="14" xfId="0" applyNumberFormat="1" applyFont="1" applyFill="1" applyBorder="1" applyAlignment="1">
      <alignment horizontal="center" vertical="center"/>
    </xf>
    <xf numFmtId="0" fontId="5" fillId="5" borderId="0" xfId="0" applyFont="1" applyFill="1"/>
    <xf numFmtId="2" fontId="5" fillId="6" borderId="4" xfId="0" applyNumberFormat="1" applyFont="1" applyFill="1" applyBorder="1" applyAlignment="1">
      <alignment horizontal="center" vertical="center" wrapText="1"/>
    </xf>
    <xf numFmtId="0" fontId="5" fillId="5" borderId="4" xfId="0" applyFont="1" applyFill="1" applyBorder="1" applyAlignment="1">
      <alignment horizontal="center" vertical="center"/>
    </xf>
    <xf numFmtId="0" fontId="12" fillId="2" borderId="8" xfId="0" applyFont="1" applyFill="1" applyBorder="1" applyAlignment="1">
      <alignment vertical="center" wrapText="1"/>
    </xf>
    <xf numFmtId="2" fontId="13" fillId="2" borderId="4" xfId="0" applyNumberFormat="1" applyFont="1" applyFill="1" applyBorder="1" applyAlignment="1">
      <alignment horizontal="center" vertical="center" wrapText="1"/>
    </xf>
    <xf numFmtId="2" fontId="5" fillId="0" borderId="0" xfId="0" applyNumberFormat="1" applyFont="1"/>
    <xf numFmtId="0" fontId="9" fillId="0" borderId="0" xfId="0" applyFont="1" applyAlignment="1">
      <alignment vertical="center"/>
    </xf>
    <xf numFmtId="0" fontId="9" fillId="0" borderId="0" xfId="0" applyFont="1" applyAlignment="1">
      <alignment vertical="center" wrapText="1"/>
    </xf>
    <xf numFmtId="0" fontId="14" fillId="0" borderId="0" xfId="0" applyFont="1"/>
    <xf numFmtId="165" fontId="2" fillId="0" borderId="0" xfId="0" applyNumberFormat="1" applyFont="1" applyAlignment="1">
      <alignment horizontal="right"/>
    </xf>
    <xf numFmtId="0" fontId="16" fillId="3" borderId="8" xfId="0" applyFont="1" applyFill="1" applyBorder="1" applyAlignment="1">
      <alignment horizontal="center" vertical="center"/>
    </xf>
    <xf numFmtId="0" fontId="16" fillId="3" borderId="9" xfId="0" applyFont="1" applyFill="1" applyBorder="1" applyAlignment="1">
      <alignment horizontal="center" vertical="center"/>
    </xf>
    <xf numFmtId="0" fontId="15" fillId="3" borderId="9" xfId="0" applyFont="1" applyFill="1" applyBorder="1" applyAlignment="1">
      <alignment horizontal="center" vertical="center"/>
    </xf>
    <xf numFmtId="0" fontId="16" fillId="3" borderId="5" xfId="0" applyFont="1" applyFill="1" applyBorder="1" applyAlignment="1">
      <alignment horizontal="center" vertical="center"/>
    </xf>
    <xf numFmtId="0" fontId="5" fillId="0" borderId="7" xfId="0" applyFont="1" applyBorder="1" applyAlignment="1">
      <alignment horizontal="center" vertical="center" wrapText="1"/>
    </xf>
    <xf numFmtId="0" fontId="5" fillId="2" borderId="4" xfId="0" applyFont="1" applyFill="1" applyBorder="1" applyAlignment="1">
      <alignment horizontal="left" vertical="center"/>
    </xf>
    <xf numFmtId="0" fontId="5" fillId="2" borderId="4" xfId="0" applyFont="1" applyFill="1" applyBorder="1" applyAlignment="1">
      <alignment horizontal="center"/>
    </xf>
    <xf numFmtId="0" fontId="5" fillId="2" borderId="4" xfId="0" applyFont="1" applyFill="1" applyBorder="1" applyAlignment="1">
      <alignment horizontal="center" vertical="center"/>
    </xf>
    <xf numFmtId="0" fontId="6" fillId="2" borderId="4" xfId="0" applyFont="1" applyFill="1" applyBorder="1" applyAlignment="1">
      <alignment horizontal="left" vertical="center"/>
    </xf>
    <xf numFmtId="0" fontId="6" fillId="2" borderId="4" xfId="0" applyFont="1" applyFill="1" applyBorder="1" applyAlignment="1">
      <alignment horizontal="right" vertical="center" indent="1"/>
    </xf>
    <xf numFmtId="0" fontId="6" fillId="2" borderId="4"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5" fillId="2" borderId="8"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9" fillId="2" borderId="8"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4" xfId="0" applyFont="1" applyFill="1" applyBorder="1" applyAlignment="1">
      <alignment horizontal="left" vertical="top" wrapText="1"/>
    </xf>
    <xf numFmtId="0" fontId="10" fillId="2" borderId="4" xfId="0" applyFont="1" applyFill="1" applyBorder="1" applyAlignment="1">
      <alignment horizontal="left" vertical="center"/>
    </xf>
    <xf numFmtId="0" fontId="9" fillId="2" borderId="4" xfId="0" applyFont="1" applyFill="1" applyBorder="1" applyAlignment="1">
      <alignment horizontal="right" vertical="center" indent="1"/>
    </xf>
    <xf numFmtId="0" fontId="10" fillId="2" borderId="4" xfId="0" applyFont="1" applyFill="1" applyBorder="1" applyAlignment="1">
      <alignment horizontal="left" vertical="top" wrapText="1"/>
    </xf>
    <xf numFmtId="0" fontId="10" fillId="2" borderId="4" xfId="0" applyFont="1" applyFill="1" applyBorder="1" applyAlignment="1">
      <alignment horizontal="center" vertical="center" wrapText="1"/>
    </xf>
    <xf numFmtId="0" fontId="10" fillId="2" borderId="4" xfId="0" applyFont="1" applyFill="1" applyBorder="1" applyAlignment="1">
      <alignment horizontal="center" vertical="center"/>
    </xf>
    <xf numFmtId="0" fontId="6" fillId="2" borderId="4" xfId="0" applyFont="1" applyFill="1" applyBorder="1" applyAlignment="1">
      <alignment vertical="center" wrapText="1"/>
    </xf>
    <xf numFmtId="0" fontId="9" fillId="2" borderId="4" xfId="0" applyFont="1" applyFill="1" applyBorder="1" applyAlignment="1">
      <alignment horizontal="left" vertical="center"/>
    </xf>
    <xf numFmtId="0" fontId="6" fillId="2" borderId="4"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9" fillId="2" borderId="4" xfId="0" applyFont="1" applyFill="1" applyBorder="1" applyAlignment="1">
      <alignment vertical="center" wrapText="1"/>
    </xf>
    <xf numFmtId="0" fontId="7" fillId="2" borderId="0" xfId="0" applyFont="1" applyFill="1" applyAlignment="1">
      <alignment horizontal="center" vertical="center"/>
    </xf>
    <xf numFmtId="0" fontId="8" fillId="2" borderId="4"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17" fillId="0" borderId="0" xfId="0" applyFont="1"/>
    <xf numFmtId="0" fontId="18" fillId="3" borderId="4" xfId="0" applyFont="1" applyFill="1" applyBorder="1" applyAlignment="1">
      <alignment horizontal="center" vertical="center" wrapText="1"/>
    </xf>
    <xf numFmtId="0" fontId="18" fillId="3" borderId="4" xfId="0" applyFont="1" applyFill="1" applyBorder="1" applyAlignment="1">
      <alignment horizontal="center" vertical="center"/>
    </xf>
    <xf numFmtId="165" fontId="18" fillId="3" borderId="4" xfId="0" applyNumberFormat="1" applyFont="1" applyFill="1" applyBorder="1" applyAlignment="1">
      <alignment horizontal="center" vertical="center"/>
    </xf>
    <xf numFmtId="0" fontId="17" fillId="2" borderId="4" xfId="0" applyFont="1" applyFill="1" applyBorder="1" applyAlignment="1">
      <alignment horizontal="center" vertical="center" wrapText="1"/>
    </xf>
    <xf numFmtId="0" fontId="17" fillId="2" borderId="4" xfId="0" applyFont="1" applyFill="1" applyBorder="1" applyAlignment="1">
      <alignment horizontal="left" vertical="top" wrapText="1"/>
    </xf>
    <xf numFmtId="0" fontId="17" fillId="0" borderId="4" xfId="0" applyFont="1" applyBorder="1" applyAlignment="1">
      <alignment horizontal="center" vertical="center" wrapText="1"/>
    </xf>
    <xf numFmtId="0" fontId="17" fillId="0" borderId="4" xfId="0" applyFont="1" applyBorder="1" applyAlignment="1">
      <alignment horizontal="center" vertical="center"/>
    </xf>
    <xf numFmtId="2" fontId="17" fillId="0" borderId="4" xfId="0" applyNumberFormat="1" applyFont="1" applyBorder="1" applyAlignment="1">
      <alignment horizontal="center" vertical="center"/>
    </xf>
    <xf numFmtId="0" fontId="17" fillId="2" borderId="4" xfId="0" applyFont="1" applyFill="1" applyBorder="1" applyAlignment="1">
      <alignment horizontal="center" vertical="center"/>
    </xf>
    <xf numFmtId="0" fontId="18" fillId="2" borderId="4" xfId="0" applyFont="1" applyFill="1" applyBorder="1" applyAlignment="1">
      <alignment horizontal="center" vertical="center" wrapText="1"/>
    </xf>
    <xf numFmtId="0" fontId="18" fillId="2" borderId="4" xfId="0" applyFont="1" applyFill="1" applyBorder="1" applyAlignment="1">
      <alignment horizontal="left" vertical="top" wrapText="1"/>
    </xf>
    <xf numFmtId="0" fontId="17" fillId="2" borderId="4" xfId="0" applyFont="1" applyFill="1" applyBorder="1" applyAlignment="1">
      <alignment horizontal="left" vertical="center" wrapText="1"/>
    </xf>
    <xf numFmtId="0" fontId="17" fillId="0" borderId="7" xfId="0" applyFont="1" applyBorder="1" applyAlignment="1">
      <alignment horizontal="center" vertical="center"/>
    </xf>
    <xf numFmtId="0" fontId="17" fillId="0" borderId="19" xfId="0" applyFont="1" applyBorder="1" applyAlignment="1">
      <alignment horizontal="center" vertical="center"/>
    </xf>
    <xf numFmtId="0" fontId="17" fillId="0" borderId="12" xfId="0" applyFont="1" applyBorder="1" applyAlignment="1">
      <alignment horizontal="center" vertical="center"/>
    </xf>
    <xf numFmtId="2" fontId="17" fillId="0" borderId="4" xfId="0" applyNumberFormat="1" applyFont="1" applyBorder="1" applyAlignment="1">
      <alignment horizontal="center" vertical="center" wrapText="1"/>
    </xf>
    <xf numFmtId="165" fontId="17" fillId="0" borderId="4" xfId="0" applyNumberFormat="1" applyFont="1" applyBorder="1" applyAlignment="1">
      <alignment horizontal="center" vertical="center"/>
    </xf>
    <xf numFmtId="0" fontId="17" fillId="0" borderId="0" xfId="0" applyFont="1" applyAlignment="1">
      <alignment horizontal="right"/>
    </xf>
    <xf numFmtId="0" fontId="17" fillId="0" borderId="4" xfId="0" applyFont="1" applyBorder="1" applyAlignment="1">
      <alignment horizontal="right"/>
    </xf>
    <xf numFmtId="0" fontId="18" fillId="2" borderId="4" xfId="0" applyFont="1" applyFill="1" applyBorder="1" applyAlignment="1">
      <alignment horizontal="right" vertical="center"/>
    </xf>
    <xf numFmtId="0" fontId="17" fillId="0" borderId="4" xfId="0" applyFont="1" applyBorder="1" applyAlignment="1">
      <alignment horizontal="center"/>
    </xf>
    <xf numFmtId="165" fontId="17" fillId="0" borderId="4" xfId="0" applyNumberFormat="1" applyFont="1" applyBorder="1" applyAlignment="1">
      <alignment horizontal="right"/>
    </xf>
    <xf numFmtId="0" fontId="18" fillId="2" borderId="0" xfId="0" applyFont="1" applyFill="1" applyAlignment="1">
      <alignment horizontal="right" vertical="center"/>
    </xf>
    <xf numFmtId="0" fontId="17" fillId="0" borderId="0" xfId="0" applyFont="1" applyAlignment="1">
      <alignment horizontal="center"/>
    </xf>
    <xf numFmtId="165" fontId="17" fillId="0" borderId="0" xfId="0" applyNumberFormat="1" applyFont="1" applyAlignment="1">
      <alignment horizontal="right"/>
    </xf>
    <xf numFmtId="0" fontId="18" fillId="0" borderId="0" xfId="0" applyFont="1" applyAlignment="1">
      <alignment horizontal="left" vertical="center"/>
    </xf>
    <xf numFmtId="0" fontId="18" fillId="0" borderId="0" xfId="0" applyFont="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164" fontId="17" fillId="0" borderId="0" xfId="0" applyNumberFormat="1" applyFont="1"/>
    <xf numFmtId="0" fontId="18" fillId="0" borderId="0" xfId="0" applyFont="1" applyAlignment="1">
      <alignment horizontal="left" vertical="center" wrapText="1"/>
    </xf>
    <xf numFmtId="0" fontId="18" fillId="0" borderId="0" xfId="0" applyFont="1" applyAlignment="1">
      <alignment vertical="center" wrapText="1"/>
    </xf>
    <xf numFmtId="0" fontId="17" fillId="0" borderId="0" xfId="0" applyFont="1" applyAlignment="1">
      <alignment horizontal="center" vertical="center"/>
    </xf>
    <xf numFmtId="165" fontId="17" fillId="0" borderId="0" xfId="0" applyNumberFormat="1" applyFont="1" applyAlignment="1">
      <alignment horizontal="center" vertical="center"/>
    </xf>
    <xf numFmtId="165" fontId="18" fillId="3" borderId="4" xfId="0" applyNumberFormat="1" applyFont="1" applyFill="1" applyBorder="1" applyAlignment="1">
      <alignment horizontal="center" vertical="center" wrapText="1"/>
    </xf>
    <xf numFmtId="165" fontId="17" fillId="2" borderId="4" xfId="0" applyNumberFormat="1" applyFont="1" applyFill="1" applyBorder="1" applyAlignment="1">
      <alignment horizontal="center" vertical="center"/>
    </xf>
    <xf numFmtId="165" fontId="18" fillId="0" borderId="4" xfId="0" applyNumberFormat="1" applyFont="1" applyBorder="1" applyAlignment="1">
      <alignment horizontal="center" vertical="center"/>
    </xf>
    <xf numFmtId="165" fontId="18" fillId="0" borderId="0" xfId="0" applyNumberFormat="1" applyFont="1" applyAlignment="1">
      <alignment horizontal="center" vertical="center"/>
    </xf>
    <xf numFmtId="0" fontId="17" fillId="0" borderId="4" xfId="0" applyFont="1" applyBorder="1" applyAlignment="1">
      <alignment horizontal="left" vertical="top" wrapText="1"/>
    </xf>
    <xf numFmtId="0" fontId="17" fillId="0" borderId="0" xfId="0" applyFont="1" applyAlignment="1">
      <alignment horizontal="left" vertical="top" wrapText="1"/>
    </xf>
    <xf numFmtId="0" fontId="18" fillId="0" borderId="0" xfId="0" applyFont="1" applyAlignment="1">
      <alignment horizontal="left" vertical="center" wrapText="1"/>
    </xf>
    <xf numFmtId="0" fontId="17" fillId="2" borderId="0" xfId="0" applyFont="1" applyFill="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I66"/>
  <sheetViews>
    <sheetView tabSelected="1" view="pageBreakPreview" zoomScale="30" zoomScaleNormal="70" zoomScaleSheetLayoutView="30" workbookViewId="0">
      <pane xSplit="5" ySplit="7" topLeftCell="F8" activePane="bottomRight" state="frozen"/>
      <selection pane="topRight" activeCell="F1" sqref="F1"/>
      <selection pane="bottomLeft" activeCell="A10" sqref="A10"/>
      <selection pane="bottomRight" activeCell="N5" sqref="N5"/>
    </sheetView>
  </sheetViews>
  <sheetFormatPr defaultColWidth="8.90625" defaultRowHeight="27.5" x14ac:dyDescent="0.25"/>
  <cols>
    <col min="1" max="1" width="8.90625" style="127" customWidth="1"/>
    <col min="2" max="2" width="11.54296875" style="127" bestFit="1" customWidth="1"/>
    <col min="3" max="3" width="159.453125" style="169" customWidth="1"/>
    <col min="4" max="4" width="32.36328125" style="160" customWidth="1"/>
    <col min="5" max="5" width="11" style="160" bestFit="1" customWidth="1"/>
    <col min="6" max="6" width="14.90625" style="127" bestFit="1" customWidth="1"/>
    <col min="7" max="7" width="19.08984375" style="161" bestFit="1" customWidth="1"/>
    <col min="8" max="8" width="19.453125" style="7" bestFit="1" customWidth="1"/>
    <col min="9" max="9" width="17" style="161" bestFit="1" customWidth="1"/>
    <col min="10" max="18" width="8.90625" style="127"/>
    <col min="19" max="19" width="29.90625" style="127" customWidth="1"/>
    <col min="20" max="16384" width="8.90625" style="127"/>
  </cols>
  <sheetData>
    <row r="1" spans="2:9" ht="31" x14ac:dyDescent="0.25">
      <c r="B1" s="96" t="s">
        <v>469</v>
      </c>
      <c r="C1" s="97"/>
      <c r="D1" s="97"/>
      <c r="E1" s="97"/>
      <c r="F1" s="97"/>
      <c r="G1" s="97"/>
      <c r="H1" s="98"/>
      <c r="I1" s="99"/>
    </row>
    <row r="2" spans="2:9" ht="30.5" x14ac:dyDescent="0.25">
      <c r="B2" s="128" t="s">
        <v>0</v>
      </c>
      <c r="C2" s="128" t="s">
        <v>1</v>
      </c>
      <c r="D2" s="128" t="s">
        <v>2</v>
      </c>
      <c r="E2" s="129" t="s">
        <v>3</v>
      </c>
      <c r="F2" s="129" t="s">
        <v>4</v>
      </c>
      <c r="G2" s="130" t="s">
        <v>526</v>
      </c>
      <c r="H2" s="2"/>
      <c r="I2" s="162" t="s">
        <v>5</v>
      </c>
    </row>
    <row r="3" spans="2:9" ht="121" customHeight="1" x14ac:dyDescent="0.25">
      <c r="B3" s="131">
        <v>1</v>
      </c>
      <c r="C3" s="132" t="s">
        <v>492</v>
      </c>
      <c r="D3" s="133" t="s">
        <v>6</v>
      </c>
      <c r="E3" s="134" t="s">
        <v>7</v>
      </c>
      <c r="F3" s="135"/>
      <c r="G3" s="134"/>
      <c r="H3" s="3"/>
      <c r="I3" s="144">
        <f>F3*G3</f>
        <v>0</v>
      </c>
    </row>
    <row r="4" spans="2:9" ht="100.5" x14ac:dyDescent="0.25">
      <c r="B4" s="131">
        <v>2</v>
      </c>
      <c r="C4" s="132" t="s">
        <v>493</v>
      </c>
      <c r="D4" s="131" t="s">
        <v>8</v>
      </c>
      <c r="E4" s="131" t="s">
        <v>9</v>
      </c>
      <c r="F4" s="135">
        <f>+BOQ!D4</f>
        <v>0</v>
      </c>
      <c r="G4" s="136"/>
      <c r="H4" s="5"/>
      <c r="I4" s="144">
        <f t="shared" ref="I4:I56" si="0">F4*G4</f>
        <v>0</v>
      </c>
    </row>
    <row r="5" spans="2:9" ht="113" x14ac:dyDescent="0.25">
      <c r="B5" s="131">
        <v>3</v>
      </c>
      <c r="C5" s="132" t="s">
        <v>494</v>
      </c>
      <c r="D5" s="136" t="s">
        <v>10</v>
      </c>
      <c r="E5" s="131" t="s">
        <v>11</v>
      </c>
      <c r="F5" s="135">
        <f>+BOQ!D5</f>
        <v>0</v>
      </c>
      <c r="G5" s="136"/>
      <c r="H5" s="5"/>
      <c r="I5" s="144">
        <f t="shared" si="0"/>
        <v>0</v>
      </c>
    </row>
    <row r="6" spans="2:9" ht="113" x14ac:dyDescent="0.25">
      <c r="B6" s="133">
        <v>4</v>
      </c>
      <c r="C6" s="132" t="s">
        <v>495</v>
      </c>
      <c r="D6" s="133" t="s">
        <v>12</v>
      </c>
      <c r="E6" s="133" t="s">
        <v>13</v>
      </c>
      <c r="F6" s="135">
        <f>+BOQ!D6</f>
        <v>0</v>
      </c>
      <c r="G6" s="134"/>
      <c r="H6" s="3"/>
      <c r="I6" s="144">
        <f t="shared" si="0"/>
        <v>0</v>
      </c>
    </row>
    <row r="7" spans="2:9" ht="113.5" x14ac:dyDescent="0.25">
      <c r="B7" s="131">
        <v>5</v>
      </c>
      <c r="C7" s="132" t="s">
        <v>496</v>
      </c>
      <c r="D7" s="131" t="s">
        <v>14</v>
      </c>
      <c r="E7" s="131" t="s">
        <v>9</v>
      </c>
      <c r="F7" s="135">
        <f>+BOQ!D7</f>
        <v>0</v>
      </c>
      <c r="G7" s="136"/>
      <c r="H7" s="5"/>
      <c r="I7" s="144">
        <f t="shared" si="0"/>
        <v>0</v>
      </c>
    </row>
    <row r="8" spans="2:9" ht="151" x14ac:dyDescent="0.25">
      <c r="B8" s="131">
        <v>6</v>
      </c>
      <c r="C8" s="132" t="s">
        <v>497</v>
      </c>
      <c r="D8" s="133" t="s">
        <v>15</v>
      </c>
      <c r="E8" s="134" t="s">
        <v>16</v>
      </c>
      <c r="F8" s="135">
        <f>+BOQ!D8</f>
        <v>2336</v>
      </c>
      <c r="G8" s="134"/>
      <c r="H8" s="3"/>
      <c r="I8" s="163">
        <f t="shared" si="0"/>
        <v>0</v>
      </c>
    </row>
    <row r="9" spans="2:9" ht="101" x14ac:dyDescent="0.25">
      <c r="B9" s="131">
        <v>7</v>
      </c>
      <c r="C9" s="132" t="s">
        <v>498</v>
      </c>
      <c r="D9" s="133" t="s">
        <v>17</v>
      </c>
      <c r="E9" s="134" t="s">
        <v>18</v>
      </c>
      <c r="F9" s="135">
        <f>+BOQ!D9</f>
        <v>0</v>
      </c>
      <c r="G9" s="134"/>
      <c r="H9" s="3"/>
      <c r="I9" s="144">
        <f t="shared" si="0"/>
        <v>0</v>
      </c>
    </row>
    <row r="10" spans="2:9" ht="164" x14ac:dyDescent="0.25">
      <c r="B10" s="131">
        <v>8</v>
      </c>
      <c r="C10" s="132" t="s">
        <v>499</v>
      </c>
      <c r="D10" s="133" t="s">
        <v>19</v>
      </c>
      <c r="E10" s="134" t="s">
        <v>20</v>
      </c>
      <c r="F10" s="135">
        <f>+BOQ!D10</f>
        <v>0</v>
      </c>
      <c r="G10" s="134"/>
      <c r="H10" s="3"/>
      <c r="I10" s="144">
        <f t="shared" si="0"/>
        <v>0</v>
      </c>
    </row>
    <row r="11" spans="2:9" ht="201.5" x14ac:dyDescent="0.25">
      <c r="B11" s="131">
        <v>9</v>
      </c>
      <c r="C11" s="132" t="s">
        <v>500</v>
      </c>
      <c r="D11" s="133" t="s">
        <v>21</v>
      </c>
      <c r="E11" s="134" t="s">
        <v>22</v>
      </c>
      <c r="F11" s="135">
        <f>+BOQ!D11</f>
        <v>0</v>
      </c>
      <c r="G11" s="136"/>
      <c r="H11" s="5"/>
      <c r="I11" s="144">
        <f t="shared" si="0"/>
        <v>0</v>
      </c>
    </row>
    <row r="12" spans="2:9" ht="239.5" x14ac:dyDescent="0.25">
      <c r="B12" s="131">
        <v>10</v>
      </c>
      <c r="C12" s="132" t="s">
        <v>501</v>
      </c>
      <c r="D12" s="133" t="s">
        <v>23</v>
      </c>
      <c r="E12" s="134" t="s">
        <v>22</v>
      </c>
      <c r="F12" s="135">
        <f>+BOQ!D12</f>
        <v>0</v>
      </c>
      <c r="G12" s="134"/>
      <c r="H12" s="3"/>
      <c r="I12" s="144">
        <f t="shared" si="0"/>
        <v>0</v>
      </c>
    </row>
    <row r="13" spans="2:9" ht="176.5" x14ac:dyDescent="0.25">
      <c r="B13" s="131">
        <v>11</v>
      </c>
      <c r="C13" s="132" t="s">
        <v>502</v>
      </c>
      <c r="D13" s="133" t="s">
        <v>24</v>
      </c>
      <c r="E13" s="134" t="s">
        <v>22</v>
      </c>
      <c r="F13" s="135">
        <f>+BOQ!D13</f>
        <v>0</v>
      </c>
      <c r="G13" s="134"/>
      <c r="H13" s="3"/>
      <c r="I13" s="144">
        <f t="shared" si="0"/>
        <v>0</v>
      </c>
    </row>
    <row r="14" spans="2:9" ht="126.5" x14ac:dyDescent="0.25">
      <c r="B14" s="131">
        <v>12</v>
      </c>
      <c r="C14" s="132" t="s">
        <v>503</v>
      </c>
      <c r="D14" s="133" t="s">
        <v>25</v>
      </c>
      <c r="E14" s="134" t="s">
        <v>22</v>
      </c>
      <c r="F14" s="135">
        <f>+BOQ!D14</f>
        <v>8</v>
      </c>
      <c r="G14" s="134"/>
      <c r="H14" s="3"/>
      <c r="I14" s="144">
        <f t="shared" si="0"/>
        <v>0</v>
      </c>
    </row>
    <row r="15" spans="2:9" ht="138.5" x14ac:dyDescent="0.25">
      <c r="B15" s="131">
        <v>13</v>
      </c>
      <c r="C15" s="132" t="s">
        <v>504</v>
      </c>
      <c r="D15" s="133" t="s">
        <v>26</v>
      </c>
      <c r="E15" s="136" t="s">
        <v>22</v>
      </c>
      <c r="F15" s="135">
        <f>+BOQ!D15</f>
        <v>348</v>
      </c>
      <c r="G15" s="134"/>
      <c r="H15" s="3"/>
      <c r="I15" s="144">
        <f t="shared" si="0"/>
        <v>0</v>
      </c>
    </row>
    <row r="16" spans="2:9" ht="126" x14ac:dyDescent="0.25">
      <c r="B16" s="131">
        <v>14</v>
      </c>
      <c r="C16" s="132" t="s">
        <v>505</v>
      </c>
      <c r="D16" s="133" t="s">
        <v>27</v>
      </c>
      <c r="E16" s="136" t="s">
        <v>22</v>
      </c>
      <c r="F16" s="135">
        <f>+BOQ!D16</f>
        <v>0</v>
      </c>
      <c r="G16" s="134"/>
      <c r="H16" s="3"/>
      <c r="I16" s="144">
        <f t="shared" si="0"/>
        <v>0</v>
      </c>
    </row>
    <row r="17" spans="2:9" ht="151" x14ac:dyDescent="0.25">
      <c r="B17" s="131">
        <v>15</v>
      </c>
      <c r="C17" s="132" t="s">
        <v>506</v>
      </c>
      <c r="D17" s="131" t="s">
        <v>483</v>
      </c>
      <c r="E17" s="131" t="s">
        <v>9</v>
      </c>
      <c r="F17" s="135">
        <f>+BOQ!D17</f>
        <v>10</v>
      </c>
      <c r="G17" s="136"/>
      <c r="H17" s="5"/>
      <c r="I17" s="144">
        <f t="shared" si="0"/>
        <v>0</v>
      </c>
    </row>
    <row r="18" spans="2:9" ht="201.5" x14ac:dyDescent="0.25">
      <c r="B18" s="131">
        <v>16</v>
      </c>
      <c r="C18" s="132" t="s">
        <v>507</v>
      </c>
      <c r="D18" s="137" t="s">
        <v>29</v>
      </c>
      <c r="E18" s="131" t="s">
        <v>20</v>
      </c>
      <c r="F18" s="135">
        <f>+BOQ!D18</f>
        <v>708</v>
      </c>
      <c r="G18" s="136"/>
      <c r="H18" s="5"/>
      <c r="I18" s="144">
        <f t="shared" si="0"/>
        <v>0</v>
      </c>
    </row>
    <row r="19" spans="2:9" ht="38" x14ac:dyDescent="0.25">
      <c r="B19" s="131">
        <v>17</v>
      </c>
      <c r="C19" s="132" t="s">
        <v>508</v>
      </c>
      <c r="D19" s="134" t="s">
        <v>30</v>
      </c>
      <c r="E19" s="133"/>
      <c r="F19" s="135">
        <f>+BOQ!D19</f>
        <v>0</v>
      </c>
      <c r="G19" s="136"/>
      <c r="H19" s="5"/>
      <c r="I19" s="144">
        <f t="shared" si="0"/>
        <v>0</v>
      </c>
    </row>
    <row r="20" spans="2:9" ht="138.5" x14ac:dyDescent="0.25">
      <c r="B20" s="131">
        <v>18</v>
      </c>
      <c r="C20" s="132" t="s">
        <v>509</v>
      </c>
      <c r="D20" s="133" t="s">
        <v>31</v>
      </c>
      <c r="E20" s="133" t="s">
        <v>9</v>
      </c>
      <c r="F20" s="135">
        <f>+BOQ!D20</f>
        <v>0</v>
      </c>
      <c r="G20" s="136"/>
      <c r="H20" s="5"/>
      <c r="I20" s="144">
        <f t="shared" si="0"/>
        <v>0</v>
      </c>
    </row>
    <row r="21" spans="2:9" ht="152" x14ac:dyDescent="0.25">
      <c r="B21" s="131">
        <v>19</v>
      </c>
      <c r="C21" s="132" t="s">
        <v>510</v>
      </c>
      <c r="D21" s="137" t="s">
        <v>490</v>
      </c>
      <c r="E21" s="131" t="s">
        <v>9</v>
      </c>
      <c r="F21" s="135">
        <f>+BOQ!D22</f>
        <v>24</v>
      </c>
      <c r="G21" s="136"/>
      <c r="H21" s="5"/>
      <c r="I21" s="144">
        <f t="shared" si="0"/>
        <v>0</v>
      </c>
    </row>
    <row r="22" spans="2:9" ht="139" x14ac:dyDescent="0.25">
      <c r="B22" s="131">
        <v>20</v>
      </c>
      <c r="C22" s="132" t="s">
        <v>511</v>
      </c>
      <c r="D22" s="133" t="s">
        <v>33</v>
      </c>
      <c r="E22" s="133" t="s">
        <v>9</v>
      </c>
      <c r="F22" s="135">
        <f>+BOQ!D23</f>
        <v>876</v>
      </c>
      <c r="G22" s="136"/>
      <c r="H22" s="5"/>
      <c r="I22" s="144">
        <f t="shared" si="0"/>
        <v>0</v>
      </c>
    </row>
    <row r="23" spans="2:9" ht="151" x14ac:dyDescent="0.25">
      <c r="B23" s="131">
        <v>21</v>
      </c>
      <c r="C23" s="132" t="s">
        <v>512</v>
      </c>
      <c r="D23" s="131" t="s">
        <v>34</v>
      </c>
      <c r="E23" s="131" t="s">
        <v>9</v>
      </c>
      <c r="F23" s="135">
        <f>+BOQ!D24</f>
        <v>0</v>
      </c>
      <c r="G23" s="136"/>
      <c r="H23" s="5"/>
      <c r="I23" s="144">
        <f t="shared" si="0"/>
        <v>0</v>
      </c>
    </row>
    <row r="24" spans="2:9" ht="38" x14ac:dyDescent="0.25">
      <c r="B24" s="131">
        <v>22</v>
      </c>
      <c r="C24" s="132" t="s">
        <v>513</v>
      </c>
      <c r="D24" s="134" t="s">
        <v>35</v>
      </c>
      <c r="E24" s="133"/>
      <c r="F24" s="135">
        <f>+BOQ!D25</f>
        <v>0</v>
      </c>
      <c r="G24" s="136"/>
      <c r="H24" s="5"/>
      <c r="I24" s="144">
        <f t="shared" si="0"/>
        <v>0</v>
      </c>
    </row>
    <row r="25" spans="2:9" ht="151" x14ac:dyDescent="0.25">
      <c r="B25" s="134">
        <v>23</v>
      </c>
      <c r="C25" s="132" t="s">
        <v>514</v>
      </c>
      <c r="D25" s="133" t="s">
        <v>36</v>
      </c>
      <c r="E25" s="134" t="s">
        <v>22</v>
      </c>
      <c r="F25" s="135">
        <f>+BOQ!D27</f>
        <v>0</v>
      </c>
      <c r="G25" s="134"/>
      <c r="H25" s="3"/>
      <c r="I25" s="144">
        <f t="shared" si="0"/>
        <v>0</v>
      </c>
    </row>
    <row r="26" spans="2:9" ht="138.5" x14ac:dyDescent="0.25">
      <c r="B26" s="133">
        <v>24</v>
      </c>
      <c r="C26" s="132" t="s">
        <v>515</v>
      </c>
      <c r="D26" s="133" t="s">
        <v>37</v>
      </c>
      <c r="E26" s="134" t="s">
        <v>22</v>
      </c>
      <c r="F26" s="135">
        <f>+BOQ!D28</f>
        <v>0</v>
      </c>
      <c r="G26" s="134"/>
      <c r="H26" s="3"/>
      <c r="I26" s="144">
        <f t="shared" si="0"/>
        <v>0</v>
      </c>
    </row>
    <row r="27" spans="2:9" ht="139.5" x14ac:dyDescent="0.25">
      <c r="B27" s="133">
        <v>25</v>
      </c>
      <c r="C27" s="132" t="s">
        <v>516</v>
      </c>
      <c r="D27" s="133" t="s">
        <v>38</v>
      </c>
      <c r="E27" s="134" t="s">
        <v>22</v>
      </c>
      <c r="F27" s="135">
        <f>+BOQ!D29</f>
        <v>26</v>
      </c>
      <c r="G27" s="134"/>
      <c r="H27" s="3"/>
      <c r="I27" s="144">
        <f t="shared" si="0"/>
        <v>0</v>
      </c>
    </row>
    <row r="28" spans="2:9" ht="37.5" x14ac:dyDescent="0.25">
      <c r="B28" s="133"/>
      <c r="C28" s="132" t="s">
        <v>39</v>
      </c>
      <c r="D28" s="133" t="s">
        <v>40</v>
      </c>
      <c r="E28" s="134" t="s">
        <v>9</v>
      </c>
      <c r="F28" s="135">
        <f>+BOQ!D30</f>
        <v>0</v>
      </c>
      <c r="G28" s="134"/>
      <c r="H28" s="3"/>
      <c r="I28" s="144">
        <f t="shared" si="0"/>
        <v>0</v>
      </c>
    </row>
    <row r="29" spans="2:9" ht="176" x14ac:dyDescent="0.25">
      <c r="B29" s="131">
        <v>26</v>
      </c>
      <c r="C29" s="132" t="s">
        <v>517</v>
      </c>
      <c r="D29" s="133" t="s">
        <v>41</v>
      </c>
      <c r="E29" s="134" t="s">
        <v>9</v>
      </c>
      <c r="F29" s="135">
        <f>+BOQ!D31</f>
        <v>4.4000000000000004</v>
      </c>
      <c r="G29" s="134"/>
      <c r="H29" s="3"/>
      <c r="I29" s="144">
        <f t="shared" si="0"/>
        <v>0</v>
      </c>
    </row>
    <row r="30" spans="2:9" ht="140.5" x14ac:dyDescent="0.25">
      <c r="B30" s="131">
        <v>27</v>
      </c>
      <c r="C30" s="132" t="s">
        <v>518</v>
      </c>
      <c r="D30" s="133" t="s">
        <v>42</v>
      </c>
      <c r="E30" s="134" t="s">
        <v>22</v>
      </c>
      <c r="F30" s="135">
        <f>+BOQ!D32</f>
        <v>33</v>
      </c>
      <c r="G30" s="134"/>
      <c r="H30" s="3"/>
      <c r="I30" s="144">
        <f t="shared" si="0"/>
        <v>0</v>
      </c>
    </row>
    <row r="31" spans="2:9" ht="152.5" x14ac:dyDescent="0.25">
      <c r="B31" s="131">
        <v>28</v>
      </c>
      <c r="C31" s="138" t="s">
        <v>519</v>
      </c>
      <c r="D31" s="133" t="s">
        <v>43</v>
      </c>
      <c r="E31" s="134" t="s">
        <v>44</v>
      </c>
      <c r="F31" s="135">
        <f>+BOQ!D33</f>
        <v>33</v>
      </c>
      <c r="G31" s="134"/>
      <c r="H31" s="3"/>
      <c r="I31" s="144">
        <f t="shared" si="0"/>
        <v>0</v>
      </c>
    </row>
    <row r="32" spans="2:9" ht="179" x14ac:dyDescent="0.25">
      <c r="B32" s="131">
        <v>29</v>
      </c>
      <c r="C32" s="132" t="s">
        <v>520</v>
      </c>
      <c r="D32" s="133" t="s">
        <v>45</v>
      </c>
      <c r="E32" s="134" t="s">
        <v>46</v>
      </c>
      <c r="F32" s="135">
        <f>+BOQ!D34</f>
        <v>25</v>
      </c>
      <c r="G32" s="136"/>
      <c r="H32" s="5"/>
      <c r="I32" s="144">
        <f t="shared" si="0"/>
        <v>0</v>
      </c>
    </row>
    <row r="33" spans="2:9" ht="101.5" x14ac:dyDescent="0.25">
      <c r="B33" s="131">
        <v>30</v>
      </c>
      <c r="C33" s="132" t="s">
        <v>521</v>
      </c>
      <c r="D33" s="131" t="s">
        <v>47</v>
      </c>
      <c r="E33" s="136" t="s">
        <v>44</v>
      </c>
      <c r="F33" s="135">
        <f>+BOQ!D35</f>
        <v>9.9</v>
      </c>
      <c r="G33" s="136"/>
      <c r="H33" s="5"/>
      <c r="I33" s="144">
        <f t="shared" si="0"/>
        <v>0</v>
      </c>
    </row>
    <row r="34" spans="2:9" ht="139.5" x14ac:dyDescent="0.25">
      <c r="B34" s="131">
        <v>31</v>
      </c>
      <c r="C34" s="132" t="s">
        <v>522</v>
      </c>
      <c r="D34" s="131" t="s">
        <v>48</v>
      </c>
      <c r="E34" s="134" t="s">
        <v>20</v>
      </c>
      <c r="F34" s="135">
        <f>+BOQ!D36</f>
        <v>0</v>
      </c>
      <c r="G34" s="136"/>
      <c r="H34" s="5"/>
      <c r="I34" s="144">
        <f t="shared" si="0"/>
        <v>0</v>
      </c>
    </row>
    <row r="35" spans="2:9" ht="151.5" x14ac:dyDescent="0.25">
      <c r="B35" s="131">
        <v>32</v>
      </c>
      <c r="C35" s="132" t="s">
        <v>523</v>
      </c>
      <c r="D35" s="133" t="s">
        <v>49</v>
      </c>
      <c r="E35" s="134" t="s">
        <v>16</v>
      </c>
      <c r="F35" s="135">
        <f>+BOQ!D37</f>
        <v>0.84000000000000008</v>
      </c>
      <c r="G35" s="134"/>
      <c r="H35" s="3"/>
      <c r="I35" s="144">
        <f t="shared" si="0"/>
        <v>0</v>
      </c>
    </row>
    <row r="36" spans="2:9" ht="163.5" x14ac:dyDescent="0.25">
      <c r="B36" s="131">
        <v>33</v>
      </c>
      <c r="C36" s="132" t="s">
        <v>524</v>
      </c>
      <c r="D36" s="131" t="s">
        <v>50</v>
      </c>
      <c r="E36" s="131" t="s">
        <v>13</v>
      </c>
      <c r="F36" s="135">
        <f>+BOQ!D38</f>
        <v>0</v>
      </c>
      <c r="G36" s="136"/>
      <c r="H36" s="5"/>
      <c r="I36" s="144">
        <f t="shared" si="0"/>
        <v>0</v>
      </c>
    </row>
    <row r="37" spans="2:9" ht="163.5" x14ac:dyDescent="0.25">
      <c r="B37" s="133">
        <v>34</v>
      </c>
      <c r="C37" s="139" t="s">
        <v>525</v>
      </c>
      <c r="D37" s="133" t="s">
        <v>51</v>
      </c>
      <c r="E37" s="133" t="s">
        <v>13</v>
      </c>
      <c r="F37" s="135">
        <f>+BOQ!D39</f>
        <v>0</v>
      </c>
      <c r="G37" s="134"/>
      <c r="H37" s="3"/>
      <c r="I37" s="144">
        <f t="shared" si="0"/>
        <v>0</v>
      </c>
    </row>
    <row r="38" spans="2:9" ht="37.5" x14ac:dyDescent="0.25">
      <c r="B38" s="131">
        <v>35</v>
      </c>
      <c r="C38" s="139" t="s">
        <v>52</v>
      </c>
      <c r="D38" s="133" t="s">
        <v>53</v>
      </c>
      <c r="E38" s="131" t="s">
        <v>13</v>
      </c>
      <c r="F38" s="135">
        <f>+BOQ!D40</f>
        <v>0</v>
      </c>
      <c r="G38" s="134"/>
      <c r="H38" s="3"/>
      <c r="I38" s="144">
        <f t="shared" si="0"/>
        <v>0</v>
      </c>
    </row>
    <row r="39" spans="2:9" ht="75" x14ac:dyDescent="0.25">
      <c r="B39" s="131">
        <v>36</v>
      </c>
      <c r="C39" s="139" t="s">
        <v>54</v>
      </c>
      <c r="D39" s="133" t="s">
        <v>55</v>
      </c>
      <c r="E39" s="131" t="s">
        <v>13</v>
      </c>
      <c r="F39" s="135">
        <f>+BOQ!D41</f>
        <v>0</v>
      </c>
      <c r="G39" s="134"/>
      <c r="H39" s="3"/>
      <c r="I39" s="144">
        <f t="shared" si="0"/>
        <v>0</v>
      </c>
    </row>
    <row r="40" spans="2:9" ht="37.5" x14ac:dyDescent="0.25">
      <c r="B40" s="131">
        <v>37</v>
      </c>
      <c r="C40" s="139" t="s">
        <v>56</v>
      </c>
      <c r="D40" s="131" t="s">
        <v>57</v>
      </c>
      <c r="E40" s="136" t="s">
        <v>58</v>
      </c>
      <c r="F40" s="135">
        <f>+BOQ!D42</f>
        <v>15.48</v>
      </c>
      <c r="G40" s="134"/>
      <c r="H40" s="3"/>
      <c r="I40" s="144">
        <f t="shared" si="0"/>
        <v>0</v>
      </c>
    </row>
    <row r="41" spans="2:9" ht="75" x14ac:dyDescent="0.25">
      <c r="B41" s="131">
        <v>38</v>
      </c>
      <c r="C41" s="132" t="s">
        <v>59</v>
      </c>
      <c r="D41" s="133" t="s">
        <v>60</v>
      </c>
      <c r="E41" s="136" t="s">
        <v>61</v>
      </c>
      <c r="F41" s="135">
        <f>+BOQ!D43</f>
        <v>0</v>
      </c>
      <c r="G41" s="134"/>
      <c r="H41" s="3"/>
      <c r="I41" s="144">
        <f t="shared" si="0"/>
        <v>0</v>
      </c>
    </row>
    <row r="42" spans="2:9" ht="62.5" x14ac:dyDescent="0.25">
      <c r="B42" s="131">
        <v>39</v>
      </c>
      <c r="C42" s="139" t="s">
        <v>62</v>
      </c>
      <c r="D42" s="131" t="s">
        <v>63</v>
      </c>
      <c r="E42" s="136" t="s">
        <v>22</v>
      </c>
      <c r="F42" s="135">
        <f>+BOQ!D44</f>
        <v>0</v>
      </c>
      <c r="G42" s="134"/>
      <c r="H42" s="3"/>
      <c r="I42" s="144">
        <f t="shared" si="0"/>
        <v>0</v>
      </c>
    </row>
    <row r="43" spans="2:9" ht="62.5" x14ac:dyDescent="0.25">
      <c r="B43" s="131">
        <v>41</v>
      </c>
      <c r="C43" s="139" t="s">
        <v>62</v>
      </c>
      <c r="D43" s="131" t="s">
        <v>64</v>
      </c>
      <c r="E43" s="136" t="s">
        <v>22</v>
      </c>
      <c r="F43" s="135">
        <f>+BOQ!D45</f>
        <v>0</v>
      </c>
      <c r="G43" s="134"/>
      <c r="H43" s="3"/>
      <c r="I43" s="144">
        <f t="shared" si="0"/>
        <v>0</v>
      </c>
    </row>
    <row r="44" spans="2:9" ht="50" x14ac:dyDescent="0.25">
      <c r="B44" s="131">
        <v>42</v>
      </c>
      <c r="C44" s="139" t="s">
        <v>65</v>
      </c>
      <c r="D44" s="131" t="s">
        <v>66</v>
      </c>
      <c r="E44" s="136" t="s">
        <v>67</v>
      </c>
      <c r="F44" s="135">
        <f>+BOQ!D46</f>
        <v>0</v>
      </c>
      <c r="G44" s="134"/>
      <c r="H44" s="3"/>
      <c r="I44" s="144">
        <f t="shared" si="0"/>
        <v>0</v>
      </c>
    </row>
    <row r="45" spans="2:9" ht="87.5" x14ac:dyDescent="0.25">
      <c r="B45" s="131">
        <v>43</v>
      </c>
      <c r="C45" s="132" t="s">
        <v>68</v>
      </c>
      <c r="D45" s="131" t="s">
        <v>69</v>
      </c>
      <c r="E45" s="136" t="s">
        <v>70</v>
      </c>
      <c r="F45" s="135">
        <f>+BOQ!D50</f>
        <v>0</v>
      </c>
      <c r="G45" s="134"/>
      <c r="H45" s="3"/>
      <c r="I45" s="144">
        <f t="shared" si="0"/>
        <v>0</v>
      </c>
    </row>
    <row r="46" spans="2:9" ht="37.5" x14ac:dyDescent="0.25">
      <c r="B46" s="134">
        <v>44</v>
      </c>
      <c r="C46" s="132" t="s">
        <v>71</v>
      </c>
      <c r="D46" s="131" t="s">
        <v>72</v>
      </c>
      <c r="E46" s="134" t="s">
        <v>13</v>
      </c>
      <c r="F46" s="135"/>
      <c r="G46" s="134"/>
      <c r="H46" s="3"/>
      <c r="I46" s="144">
        <f t="shared" si="0"/>
        <v>0</v>
      </c>
    </row>
    <row r="47" spans="2:9" ht="37.5" x14ac:dyDescent="0.25">
      <c r="B47" s="134">
        <v>45</v>
      </c>
      <c r="C47" s="132" t="s">
        <v>491</v>
      </c>
      <c r="D47" s="137" t="s">
        <v>74</v>
      </c>
      <c r="E47" s="131" t="s">
        <v>11</v>
      </c>
      <c r="F47" s="135">
        <f>+BOQ!D51</f>
        <v>5.44</v>
      </c>
      <c r="G47" s="134"/>
      <c r="H47" s="3"/>
      <c r="I47" s="144">
        <f t="shared" si="0"/>
        <v>0</v>
      </c>
    </row>
    <row r="48" spans="2:9" ht="50" x14ac:dyDescent="0.25">
      <c r="B48" s="140">
        <v>46</v>
      </c>
      <c r="C48" s="132" t="s">
        <v>471</v>
      </c>
      <c r="D48" s="131" t="s">
        <v>472</v>
      </c>
      <c r="E48" s="131" t="s">
        <v>58</v>
      </c>
      <c r="F48" s="135"/>
      <c r="G48" s="136"/>
      <c r="H48" s="3"/>
      <c r="I48" s="144">
        <f t="shared" si="0"/>
        <v>0</v>
      </c>
    </row>
    <row r="49" spans="1:9" ht="50" x14ac:dyDescent="0.25">
      <c r="B49" s="141"/>
      <c r="C49" s="132" t="s">
        <v>473</v>
      </c>
      <c r="D49" s="131" t="s">
        <v>474</v>
      </c>
      <c r="E49" s="134" t="s">
        <v>11</v>
      </c>
      <c r="F49" s="135"/>
      <c r="G49" s="134"/>
      <c r="H49" s="3"/>
      <c r="I49" s="144">
        <f t="shared" si="0"/>
        <v>0</v>
      </c>
    </row>
    <row r="50" spans="1:9" x14ac:dyDescent="0.25">
      <c r="B50" s="141"/>
      <c r="C50" s="132" t="s">
        <v>475</v>
      </c>
      <c r="D50" s="131" t="s">
        <v>476</v>
      </c>
      <c r="E50" s="134" t="s">
        <v>477</v>
      </c>
      <c r="F50" s="135"/>
      <c r="G50" s="134"/>
      <c r="H50" s="3"/>
      <c r="I50" s="144">
        <f t="shared" si="0"/>
        <v>0</v>
      </c>
    </row>
    <row r="51" spans="1:9" ht="37.5" x14ac:dyDescent="0.25">
      <c r="B51" s="142"/>
      <c r="C51" s="132" t="s">
        <v>478</v>
      </c>
      <c r="D51" s="131" t="s">
        <v>72</v>
      </c>
      <c r="E51" s="134" t="s">
        <v>58</v>
      </c>
      <c r="F51" s="135"/>
      <c r="G51" s="134"/>
      <c r="H51" s="3"/>
      <c r="I51" s="144">
        <f t="shared" si="0"/>
        <v>0</v>
      </c>
    </row>
    <row r="52" spans="1:9" ht="50" x14ac:dyDescent="0.25">
      <c r="B52" s="134">
        <v>47</v>
      </c>
      <c r="C52" s="132" t="s">
        <v>75</v>
      </c>
      <c r="D52" s="143" t="s">
        <v>76</v>
      </c>
      <c r="E52" s="134" t="s">
        <v>13</v>
      </c>
      <c r="F52" s="135"/>
      <c r="G52" s="144"/>
      <c r="H52" s="3"/>
      <c r="I52" s="144">
        <f t="shared" si="0"/>
        <v>0</v>
      </c>
    </row>
    <row r="53" spans="1:9" ht="50" x14ac:dyDescent="0.25">
      <c r="B53" s="134">
        <v>48</v>
      </c>
      <c r="C53" s="139" t="s">
        <v>77</v>
      </c>
      <c r="D53" s="135" t="s">
        <v>78</v>
      </c>
      <c r="E53" s="134" t="s">
        <v>9</v>
      </c>
      <c r="F53" s="135">
        <f>+BOQ!D52</f>
        <v>0</v>
      </c>
      <c r="G53" s="144"/>
      <c r="H53" s="4"/>
      <c r="I53" s="144">
        <f t="shared" si="0"/>
        <v>0</v>
      </c>
    </row>
    <row r="54" spans="1:9" ht="37.5" x14ac:dyDescent="0.25">
      <c r="B54" s="134">
        <v>49</v>
      </c>
      <c r="C54" s="139" t="s">
        <v>79</v>
      </c>
      <c r="D54" s="143" t="s">
        <v>80</v>
      </c>
      <c r="E54" s="134" t="s">
        <v>13</v>
      </c>
      <c r="F54" s="135">
        <f>+BOQ!D53</f>
        <v>0</v>
      </c>
      <c r="G54" s="144"/>
      <c r="H54" s="3"/>
      <c r="I54" s="144">
        <f t="shared" si="0"/>
        <v>0</v>
      </c>
    </row>
    <row r="55" spans="1:9" ht="37.5" x14ac:dyDescent="0.25">
      <c r="B55" s="134">
        <v>50</v>
      </c>
      <c r="C55" s="139" t="s">
        <v>81</v>
      </c>
      <c r="D55" s="143" t="s">
        <v>82</v>
      </c>
      <c r="E55" s="134" t="s">
        <v>22</v>
      </c>
      <c r="F55" s="135">
        <f>+BOQ!D54</f>
        <v>0</v>
      </c>
      <c r="G55" s="144"/>
      <c r="H55" s="4"/>
      <c r="I55" s="144">
        <f t="shared" si="0"/>
        <v>0</v>
      </c>
    </row>
    <row r="56" spans="1:9" x14ac:dyDescent="0.25">
      <c r="B56" s="134">
        <v>51</v>
      </c>
      <c r="C56" s="139" t="s">
        <v>83</v>
      </c>
      <c r="D56" s="143" t="s">
        <v>84</v>
      </c>
      <c r="E56" s="134" t="s">
        <v>9</v>
      </c>
      <c r="F56" s="135">
        <f>+BOQ!D55</f>
        <v>0</v>
      </c>
      <c r="G56" s="144"/>
      <c r="H56" s="4"/>
      <c r="I56" s="144">
        <f t="shared" si="0"/>
        <v>0</v>
      </c>
    </row>
    <row r="57" spans="1:9" s="145" customFormat="1" x14ac:dyDescent="1.1499999999999999">
      <c r="B57" s="146"/>
      <c r="C57" s="132"/>
      <c r="D57" s="147" t="s">
        <v>85</v>
      </c>
      <c r="E57" s="148"/>
      <c r="F57" s="146"/>
      <c r="G57" s="149"/>
      <c r="H57" s="6"/>
      <c r="I57" s="164">
        <f>SUM(I3:I56)</f>
        <v>0</v>
      </c>
    </row>
    <row r="58" spans="1:9" s="145" customFormat="1" x14ac:dyDescent="1.1499999999999999">
      <c r="B58" s="146"/>
      <c r="C58" s="166"/>
      <c r="D58" s="147" t="s">
        <v>86</v>
      </c>
      <c r="E58" s="148"/>
      <c r="F58" s="146"/>
      <c r="G58" s="149"/>
      <c r="H58" s="6"/>
      <c r="I58" s="164">
        <f>I57*18%</f>
        <v>0</v>
      </c>
    </row>
    <row r="59" spans="1:9" s="145" customFormat="1" x14ac:dyDescent="1.1499999999999999">
      <c r="B59" s="146"/>
      <c r="C59" s="166"/>
      <c r="D59" s="147" t="s">
        <v>87</v>
      </c>
      <c r="E59" s="148"/>
      <c r="F59" s="146"/>
      <c r="G59" s="149"/>
      <c r="H59" s="6"/>
      <c r="I59" s="164">
        <f>SUM(I57:I58)</f>
        <v>0</v>
      </c>
    </row>
    <row r="60" spans="1:9" s="145" customFormat="1" x14ac:dyDescent="1.1499999999999999">
      <c r="C60" s="167"/>
      <c r="D60" s="150"/>
      <c r="E60" s="151"/>
      <c r="G60" s="152"/>
      <c r="H60" s="95"/>
      <c r="I60" s="165"/>
    </row>
    <row r="61" spans="1:9" ht="23" x14ac:dyDescent="0.25">
      <c r="A61" s="153" t="s">
        <v>488</v>
      </c>
      <c r="B61" s="153"/>
      <c r="C61" s="153"/>
      <c r="D61" s="153"/>
      <c r="E61" s="153"/>
      <c r="F61" s="153"/>
      <c r="G61" s="154"/>
      <c r="H61" s="92"/>
      <c r="I61" s="154"/>
    </row>
    <row r="62" spans="1:9" ht="15.5" x14ac:dyDescent="0.35">
      <c r="A62" s="155"/>
      <c r="B62" s="156"/>
      <c r="C62" s="168"/>
      <c r="D62" s="156"/>
      <c r="E62" s="156"/>
      <c r="G62" s="157"/>
      <c r="H62" s="94"/>
      <c r="I62" s="127"/>
    </row>
    <row r="63" spans="1:9" ht="23" x14ac:dyDescent="0.25">
      <c r="A63" s="158" t="s">
        <v>489</v>
      </c>
      <c r="B63" s="158"/>
      <c r="C63" s="158"/>
      <c r="D63" s="158"/>
      <c r="E63" s="158"/>
      <c r="F63" s="158"/>
      <c r="G63" s="159"/>
      <c r="H63" s="93"/>
      <c r="I63" s="159"/>
    </row>
    <row r="64" spans="1:9" ht="23" x14ac:dyDescent="0.25">
      <c r="A64" s="158"/>
      <c r="B64" s="158"/>
      <c r="C64" s="158"/>
      <c r="D64" s="158"/>
      <c r="E64" s="158"/>
      <c r="F64" s="158"/>
      <c r="G64" s="159"/>
      <c r="H64" s="93"/>
      <c r="I64" s="159"/>
    </row>
    <row r="65" spans="1:9" ht="23" x14ac:dyDescent="0.25">
      <c r="A65" s="158"/>
      <c r="B65" s="158"/>
      <c r="C65" s="158"/>
      <c r="D65" s="158"/>
      <c r="E65" s="158"/>
      <c r="F65" s="158"/>
      <c r="G65" s="159"/>
      <c r="H65" s="93"/>
      <c r="I65" s="159"/>
    </row>
    <row r="66" spans="1:9" x14ac:dyDescent="0.25">
      <c r="I66" s="127"/>
    </row>
  </sheetData>
  <autoFilter ref="B2:I59" xr:uid="{C2B550B8-D6BC-4383-8E33-BB441CA4E872}">
    <filterColumn colId="7">
      <filters>
        <filter val="₹ 1,04,10,842.88"/>
        <filter val="₹ 1,16,800.00"/>
        <filter val="₹ 1,45,512.00"/>
        <filter val="₹ 1,540.00"/>
        <filter val="₹ 15,88,094.68"/>
        <filter val="₹ 2,059.20"/>
        <filter val="₹ 20,800.00"/>
        <filter val="₹ 23,01,000.00"/>
        <filter val="₹ 3,02,400.00"/>
        <filter val="₹ 3,200.00"/>
        <filter val="₹ 39,600.00"/>
        <filter val="₹ 4,05,420.00"/>
        <filter val="₹ 44,40,000.00"/>
        <filter val="₹ 45,000.00"/>
        <filter val="₹ 6,633.00"/>
        <filter val="₹ 63,504.00"/>
        <filter val="₹ 65,280.00"/>
        <filter val="₹ 8,64,000.00"/>
        <filter val="₹ 88,22,748.20"/>
      </filters>
    </filterColumn>
  </autoFilter>
  <mergeCells count="4">
    <mergeCell ref="B48:B51"/>
    <mergeCell ref="A61:F61"/>
    <mergeCell ref="A63:F65"/>
    <mergeCell ref="B1:I1"/>
  </mergeCells>
  <printOptions horizontalCentered="1"/>
  <pageMargins left="0.47244094488188981" right="0.47244094488188981" top="0.47244094488188981" bottom="0.47244094488188981" header="0.31496062992125984" footer="0.31496062992125984"/>
  <pageSetup paperSize="9" scale="46" fitToHeight="8" orientation="landscape" r:id="rId1"/>
  <headerFooter>
    <oddHeader>&amp;A</oddHeader>
    <oddFooter>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4DBE5-15C6-43B7-9E32-5056D7250473}">
  <sheetPr>
    <tabColor rgb="FFFFFF00"/>
    <pageSetUpPr fitToPage="1"/>
  </sheetPr>
  <dimension ref="A2:AD117"/>
  <sheetViews>
    <sheetView view="pageBreakPreview" zoomScale="55" zoomScaleNormal="63" zoomScaleSheetLayoutView="55"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237</v>
      </c>
    </row>
    <row r="6" spans="2:11" ht="21" customHeight="1" x14ac:dyDescent="0.9">
      <c r="B6" s="15" t="s">
        <v>102</v>
      </c>
      <c r="C6" s="16"/>
    </row>
    <row r="7" spans="2:11" ht="21" customHeight="1" x14ac:dyDescent="0.9">
      <c r="B7" s="15" t="s">
        <v>103</v>
      </c>
      <c r="C7" s="16">
        <v>3</v>
      </c>
    </row>
    <row r="8" spans="2:11" ht="21" customHeight="1" x14ac:dyDescent="0.9">
      <c r="B8" s="15" t="s">
        <v>104</v>
      </c>
      <c r="C8" s="16" t="s">
        <v>238</v>
      </c>
    </row>
    <row r="9" spans="2:11" ht="41.4" customHeight="1" x14ac:dyDescent="0.9">
      <c r="B9" s="17" t="s">
        <v>105</v>
      </c>
      <c r="C9" s="16">
        <f>C7+1</f>
        <v>4</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241</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29+3.5+3.5</f>
        <v>36</v>
      </c>
      <c r="H16" s="23"/>
      <c r="I16" s="24"/>
      <c r="J16" s="23"/>
      <c r="K16" s="23" t="s">
        <v>213</v>
      </c>
    </row>
    <row r="17" spans="2:11" ht="56.15" customHeight="1" x14ac:dyDescent="0.9">
      <c r="B17" s="22" t="s">
        <v>242</v>
      </c>
      <c r="C17" s="23" t="s">
        <v>243</v>
      </c>
      <c r="D17" s="22" t="s">
        <v>244</v>
      </c>
      <c r="E17" s="23" t="s">
        <v>245</v>
      </c>
      <c r="F17" s="23">
        <v>1</v>
      </c>
      <c r="G17" s="23">
        <v>1</v>
      </c>
      <c r="H17" s="23">
        <v>0.5</v>
      </c>
      <c r="I17" s="24"/>
      <c r="J17" s="23">
        <f>H17*G17</f>
        <v>0.5</v>
      </c>
      <c r="K17" s="23" t="s">
        <v>122</v>
      </c>
    </row>
    <row r="18" spans="2:11" ht="56.15" customHeight="1" x14ac:dyDescent="0.9">
      <c r="B18" s="22" t="s">
        <v>246</v>
      </c>
      <c r="C18" s="23" t="s">
        <v>247</v>
      </c>
      <c r="D18" s="23" t="s">
        <v>248</v>
      </c>
      <c r="E18" s="23" t="s">
        <v>249</v>
      </c>
      <c r="F18" s="23">
        <v>3</v>
      </c>
      <c r="G18" s="23"/>
      <c r="H18" s="23"/>
      <c r="I18" s="24"/>
      <c r="J18" s="23">
        <f>F18</f>
        <v>3</v>
      </c>
      <c r="K18" s="23" t="s">
        <v>250</v>
      </c>
    </row>
    <row r="19" spans="2:11" ht="56.15" customHeight="1" x14ac:dyDescent="0.9">
      <c r="B19" s="22"/>
      <c r="C19" s="23"/>
      <c r="D19" s="23"/>
      <c r="E19" s="23"/>
      <c r="F19" s="23"/>
      <c r="G19" s="23"/>
      <c r="H19" s="23"/>
      <c r="I19" s="24"/>
      <c r="J19" s="23"/>
      <c r="K19" s="23"/>
    </row>
    <row r="20" spans="2:11" ht="68.400000000000006" customHeight="1" x14ac:dyDescent="0.9">
      <c r="B20" s="24"/>
      <c r="C20" s="23"/>
      <c r="D20" s="23"/>
      <c r="E20" s="23"/>
      <c r="F20" s="23"/>
      <c r="G20" s="23"/>
      <c r="H20" s="23"/>
      <c r="I20" s="25"/>
      <c r="J20" s="23"/>
      <c r="K20" s="23"/>
    </row>
    <row r="21" spans="2:11" x14ac:dyDescent="0.9">
      <c r="B21" s="24"/>
      <c r="C21" s="23"/>
      <c r="D21" s="23"/>
      <c r="E21" s="25"/>
      <c r="F21" s="25"/>
      <c r="G21" s="25"/>
      <c r="H21" s="25"/>
      <c r="I21" s="25"/>
      <c r="J21" s="25"/>
      <c r="K21" s="24"/>
    </row>
    <row r="22" spans="2:11" ht="22.5" customHeight="1" x14ac:dyDescent="0.9">
      <c r="B22" s="26" t="s">
        <v>120</v>
      </c>
      <c r="C22" s="16"/>
      <c r="D22" s="16"/>
      <c r="E22" s="27"/>
      <c r="F22" s="27"/>
      <c r="G22" s="28"/>
      <c r="H22" s="25"/>
      <c r="I22" s="21"/>
      <c r="J22" s="29"/>
      <c r="K22" s="24"/>
    </row>
    <row r="23" spans="2:11" ht="22.5" customHeight="1" x14ac:dyDescent="0.9">
      <c r="B23" s="26"/>
      <c r="C23" s="123" t="s">
        <v>121</v>
      </c>
      <c r="D23" s="123"/>
      <c r="E23" s="27"/>
      <c r="F23" s="27"/>
      <c r="G23" s="28"/>
      <c r="H23" s="25"/>
      <c r="I23" s="16" t="s">
        <v>13</v>
      </c>
      <c r="J23" s="29">
        <v>0</v>
      </c>
      <c r="K23" s="24"/>
    </row>
    <row r="24" spans="2:11" ht="22.5" customHeight="1" x14ac:dyDescent="0.9">
      <c r="B24" s="26"/>
      <c r="C24" s="119" t="s">
        <v>122</v>
      </c>
      <c r="D24" s="119"/>
      <c r="E24" s="22"/>
      <c r="F24" s="22"/>
      <c r="G24" s="23"/>
      <c r="H24" s="23"/>
      <c r="I24" s="16" t="s">
        <v>13</v>
      </c>
      <c r="J24" s="29">
        <f>SUM(J17)</f>
        <v>0.5</v>
      </c>
      <c r="K24" s="24"/>
    </row>
    <row r="25" spans="2:11" ht="22.5" customHeight="1" x14ac:dyDescent="0.9">
      <c r="B25" s="26"/>
      <c r="C25" s="119" t="s">
        <v>123</v>
      </c>
      <c r="D25" s="119"/>
      <c r="E25" s="22"/>
      <c r="F25" s="22"/>
      <c r="G25" s="23"/>
      <c r="H25" s="23"/>
      <c r="I25" s="16" t="s">
        <v>61</v>
      </c>
      <c r="J25" s="29">
        <v>0</v>
      </c>
      <c r="K25" s="24"/>
    </row>
    <row r="26" spans="2:11" ht="22.5" customHeight="1" x14ac:dyDescent="0.9">
      <c r="B26" s="26"/>
      <c r="C26" s="119" t="s">
        <v>124</v>
      </c>
      <c r="D26" s="119"/>
      <c r="E26" s="22"/>
      <c r="F26" s="22"/>
      <c r="G26" s="23"/>
      <c r="H26" s="23"/>
      <c r="I26" s="16" t="s">
        <v>61</v>
      </c>
      <c r="J26" s="29">
        <v>0</v>
      </c>
      <c r="K26" s="24"/>
    </row>
    <row r="27" spans="2:11" ht="22.5" customHeight="1" x14ac:dyDescent="0.9">
      <c r="B27" s="26"/>
      <c r="C27" s="106" t="s">
        <v>125</v>
      </c>
      <c r="D27" s="106"/>
      <c r="E27" s="22"/>
      <c r="F27" s="22"/>
      <c r="G27" s="23"/>
      <c r="H27" s="23"/>
      <c r="I27" s="16" t="s">
        <v>61</v>
      </c>
      <c r="J27" s="29">
        <v>0</v>
      </c>
      <c r="K27" s="24"/>
    </row>
    <row r="28" spans="2:11" ht="22.5" customHeight="1" x14ac:dyDescent="0.9">
      <c r="B28" s="26"/>
      <c r="C28" s="119" t="s">
        <v>126</v>
      </c>
      <c r="D28" s="119"/>
      <c r="E28" s="22"/>
      <c r="F28" s="22"/>
      <c r="G28" s="23"/>
      <c r="H28" s="23"/>
      <c r="I28" s="16" t="s">
        <v>16</v>
      </c>
      <c r="J28" s="29">
        <v>0</v>
      </c>
      <c r="K28" s="24"/>
    </row>
    <row r="29" spans="2:11" ht="22.5" customHeight="1" x14ac:dyDescent="0.9">
      <c r="B29" s="24"/>
      <c r="C29" s="102"/>
      <c r="D29" s="102"/>
      <c r="E29" s="25"/>
      <c r="F29" s="25"/>
      <c r="G29" s="25"/>
      <c r="H29" s="25"/>
      <c r="I29" s="25"/>
      <c r="J29" s="29"/>
      <c r="K29" s="24"/>
    </row>
    <row r="30" spans="2:11" ht="21.65" customHeight="1" x14ac:dyDescent="0.9">
      <c r="B30" s="24"/>
      <c r="C30" s="25"/>
      <c r="D30" s="25"/>
      <c r="E30" s="25"/>
      <c r="F30" s="25"/>
      <c r="G30" s="25"/>
      <c r="H30" s="25"/>
      <c r="I30" s="25"/>
      <c r="J30" s="29"/>
      <c r="K30" s="30"/>
    </row>
    <row r="31" spans="2:11" ht="21.65" customHeight="1" x14ac:dyDescent="0.9">
      <c r="B31" s="22"/>
      <c r="C31" s="25"/>
      <c r="D31" s="25"/>
      <c r="E31" s="25"/>
      <c r="F31" s="25"/>
      <c r="G31" s="25"/>
      <c r="H31" s="25"/>
      <c r="I31" s="25"/>
      <c r="J31" s="29"/>
      <c r="K31" s="30"/>
    </row>
    <row r="32" spans="2:11" x14ac:dyDescent="0.9">
      <c r="B32" s="22"/>
      <c r="C32" s="22"/>
      <c r="D32" s="22"/>
      <c r="E32" s="22"/>
      <c r="F32" s="22"/>
      <c r="G32" s="25"/>
      <c r="H32" s="25"/>
      <c r="I32" s="25"/>
      <c r="J32" s="30"/>
      <c r="K32" s="24"/>
    </row>
    <row r="33" spans="2:11" x14ac:dyDescent="0.9">
      <c r="B33" s="24"/>
      <c r="C33" s="23"/>
      <c r="D33" s="23"/>
      <c r="E33" s="25"/>
      <c r="F33" s="25"/>
      <c r="G33" s="25"/>
      <c r="H33" s="25"/>
      <c r="I33" s="25"/>
      <c r="J33" s="25"/>
      <c r="K33" s="24"/>
    </row>
    <row r="34" spans="2:11" ht="23" x14ac:dyDescent="0.9">
      <c r="B34" s="120" t="s">
        <v>127</v>
      </c>
      <c r="C34" s="120"/>
      <c r="D34" s="120"/>
      <c r="E34" s="120"/>
      <c r="F34" s="120"/>
      <c r="G34" s="120"/>
      <c r="H34" s="120"/>
      <c r="I34" s="120"/>
      <c r="J34" s="120"/>
      <c r="K34" s="24"/>
    </row>
    <row r="35" spans="2:11" x14ac:dyDescent="0.9">
      <c r="B35" s="23"/>
      <c r="C35" s="23"/>
      <c r="D35" s="23"/>
      <c r="E35" s="25"/>
      <c r="F35" s="25"/>
      <c r="G35" s="25"/>
      <c r="H35" s="25"/>
      <c r="I35" s="25"/>
      <c r="J35" s="25"/>
      <c r="K35" s="24"/>
    </row>
    <row r="36" spans="2:11" s="32" customFormat="1" ht="29.15" customHeight="1" x14ac:dyDescent="0.9">
      <c r="B36" s="27" t="s">
        <v>0</v>
      </c>
      <c r="C36" s="121" t="s">
        <v>1</v>
      </c>
      <c r="D36" s="121"/>
      <c r="E36" s="121"/>
      <c r="F36" s="121" t="s">
        <v>2</v>
      </c>
      <c r="G36" s="121"/>
      <c r="H36" s="16" t="s">
        <v>3</v>
      </c>
      <c r="I36" s="16" t="s">
        <v>4</v>
      </c>
      <c r="J36" s="16" t="s">
        <v>128</v>
      </c>
      <c r="K36" s="16" t="s">
        <v>129</v>
      </c>
    </row>
    <row r="37" spans="2:11" s="32" customFormat="1" ht="162" customHeight="1" x14ac:dyDescent="0.9">
      <c r="B37" s="33">
        <v>1</v>
      </c>
      <c r="C37" s="116" t="s">
        <v>162</v>
      </c>
      <c r="D37" s="116"/>
      <c r="E37" s="116"/>
      <c r="F37" s="117" t="s">
        <v>6</v>
      </c>
      <c r="G37" s="117"/>
      <c r="H37" s="34" t="s">
        <v>130</v>
      </c>
      <c r="I37" s="35">
        <v>1</v>
      </c>
      <c r="J37" s="36"/>
      <c r="K37" s="33"/>
    </row>
    <row r="38" spans="2:11" s="32" customFormat="1" ht="209.5" customHeight="1" x14ac:dyDescent="0.9">
      <c r="B38" s="33">
        <v>2</v>
      </c>
      <c r="C38" s="116" t="s">
        <v>163</v>
      </c>
      <c r="D38" s="116"/>
      <c r="E38" s="116"/>
      <c r="F38" s="117" t="s">
        <v>8</v>
      </c>
      <c r="G38" s="117"/>
      <c r="H38" s="33" t="s">
        <v>9</v>
      </c>
      <c r="I38" s="33"/>
      <c r="J38" s="36"/>
      <c r="K38" s="33"/>
    </row>
    <row r="39" spans="2:11" s="32" customFormat="1" ht="236.5" customHeight="1" x14ac:dyDescent="0.9">
      <c r="B39" s="33">
        <v>3</v>
      </c>
      <c r="C39" s="116" t="s">
        <v>164</v>
      </c>
      <c r="D39" s="116"/>
      <c r="E39" s="116"/>
      <c r="F39" s="117" t="s">
        <v>10</v>
      </c>
      <c r="G39" s="117"/>
      <c r="H39" s="33" t="s">
        <v>11</v>
      </c>
      <c r="I39" s="33"/>
      <c r="J39" s="36"/>
      <c r="K39" s="33"/>
    </row>
    <row r="40" spans="2:11" s="32" customFormat="1" ht="195" customHeight="1" x14ac:dyDescent="0.9">
      <c r="B40" s="33">
        <v>4</v>
      </c>
      <c r="C40" s="116" t="s">
        <v>165</v>
      </c>
      <c r="D40" s="116"/>
      <c r="E40" s="116"/>
      <c r="F40" s="117" t="s">
        <v>12</v>
      </c>
      <c r="G40" s="117"/>
      <c r="H40" s="33" t="s">
        <v>13</v>
      </c>
      <c r="I40" s="33"/>
      <c r="J40" s="36"/>
      <c r="K40" s="33"/>
    </row>
    <row r="41" spans="2:11" s="32" customFormat="1" ht="88.4" customHeight="1" x14ac:dyDescent="0.9">
      <c r="B41" s="33">
        <v>5</v>
      </c>
      <c r="C41" s="116" t="s">
        <v>166</v>
      </c>
      <c r="D41" s="116"/>
      <c r="E41" s="116"/>
      <c r="F41" s="117" t="s">
        <v>14</v>
      </c>
      <c r="G41" s="117"/>
      <c r="H41" s="33" t="s">
        <v>9</v>
      </c>
      <c r="I41" s="35">
        <f>J16</f>
        <v>0</v>
      </c>
      <c r="J41" s="36"/>
      <c r="K41" s="33"/>
    </row>
    <row r="42" spans="2:11" s="32" customFormat="1" ht="272.5" customHeight="1" x14ac:dyDescent="0.9">
      <c r="B42" s="33">
        <v>6</v>
      </c>
      <c r="C42" s="116" t="s">
        <v>167</v>
      </c>
      <c r="D42" s="116"/>
      <c r="E42" s="116"/>
      <c r="F42" s="117" t="s">
        <v>15</v>
      </c>
      <c r="G42" s="117"/>
      <c r="H42" s="34" t="s">
        <v>16</v>
      </c>
      <c r="I42" s="35">
        <f>J92</f>
        <v>0</v>
      </c>
      <c r="J42" s="36"/>
      <c r="K42" s="33"/>
    </row>
    <row r="43" spans="2:11" s="32" customFormat="1" ht="192" customHeight="1" x14ac:dyDescent="0.9">
      <c r="B43" s="33">
        <v>7</v>
      </c>
      <c r="C43" s="116" t="s">
        <v>168</v>
      </c>
      <c r="D43" s="116"/>
      <c r="E43" s="116"/>
      <c r="F43" s="117" t="s">
        <v>17</v>
      </c>
      <c r="G43" s="117"/>
      <c r="H43" s="34" t="s">
        <v>18</v>
      </c>
      <c r="I43" s="33"/>
      <c r="J43" s="36"/>
      <c r="K43" s="33"/>
    </row>
    <row r="44" spans="2:11" s="32" customFormat="1" ht="232.75" customHeight="1" x14ac:dyDescent="0.9">
      <c r="B44" s="33">
        <v>8</v>
      </c>
      <c r="C44" s="116" t="s">
        <v>169</v>
      </c>
      <c r="D44" s="116"/>
      <c r="E44" s="116"/>
      <c r="F44" s="117" t="s">
        <v>161</v>
      </c>
      <c r="G44" s="117"/>
      <c r="H44" s="34" t="s">
        <v>20</v>
      </c>
      <c r="I44" s="33"/>
      <c r="J44" s="36"/>
      <c r="K44" s="33"/>
    </row>
    <row r="45" spans="2:11" s="32" customFormat="1" ht="292.5" customHeight="1" x14ac:dyDescent="0.9">
      <c r="B45" s="33">
        <v>9</v>
      </c>
      <c r="C45" s="116" t="s">
        <v>170</v>
      </c>
      <c r="D45" s="116"/>
      <c r="E45" s="116"/>
      <c r="F45" s="117" t="s">
        <v>21</v>
      </c>
      <c r="G45" s="117"/>
      <c r="H45" s="34" t="s">
        <v>22</v>
      </c>
      <c r="I45" s="33"/>
      <c r="J45" s="36"/>
      <c r="K45" s="33"/>
    </row>
    <row r="46" spans="2:11" s="32" customFormat="1" ht="262.64999999999998" customHeight="1" x14ac:dyDescent="0.9">
      <c r="B46" s="33">
        <v>10</v>
      </c>
      <c r="C46" s="116" t="s">
        <v>171</v>
      </c>
      <c r="D46" s="116"/>
      <c r="E46" s="116"/>
      <c r="F46" s="117" t="s">
        <v>23</v>
      </c>
      <c r="G46" s="117"/>
      <c r="H46" s="34" t="s">
        <v>22</v>
      </c>
      <c r="I46" s="33"/>
      <c r="J46" s="36"/>
      <c r="K46" s="33"/>
    </row>
    <row r="47" spans="2:11" s="32" customFormat="1" ht="249" customHeight="1" x14ac:dyDescent="0.9">
      <c r="B47" s="33">
        <v>11</v>
      </c>
      <c r="C47" s="116" t="s">
        <v>172</v>
      </c>
      <c r="D47" s="116"/>
      <c r="E47" s="116"/>
      <c r="F47" s="117" t="s">
        <v>24</v>
      </c>
      <c r="G47" s="117"/>
      <c r="H47" s="34" t="s">
        <v>22</v>
      </c>
      <c r="I47" s="33"/>
      <c r="J47" s="36"/>
      <c r="K47" s="33"/>
    </row>
    <row r="48" spans="2:11" s="32" customFormat="1" ht="145.65" customHeight="1" x14ac:dyDescent="0.9">
      <c r="B48" s="33">
        <v>12</v>
      </c>
      <c r="C48" s="116" t="s">
        <v>173</v>
      </c>
      <c r="D48" s="116"/>
      <c r="E48" s="116"/>
      <c r="F48" s="117" t="s">
        <v>25</v>
      </c>
      <c r="G48" s="117"/>
      <c r="H48" s="34" t="s">
        <v>22</v>
      </c>
      <c r="I48" s="33"/>
      <c r="J48" s="36"/>
      <c r="K48" s="33"/>
    </row>
    <row r="49" spans="2:11" s="32" customFormat="1" ht="282.64999999999998" customHeight="1" x14ac:dyDescent="0.9">
      <c r="B49" s="33">
        <v>13</v>
      </c>
      <c r="C49" s="116" t="s">
        <v>174</v>
      </c>
      <c r="D49" s="116"/>
      <c r="E49" s="116"/>
      <c r="F49" s="117" t="s">
        <v>26</v>
      </c>
      <c r="G49" s="117"/>
      <c r="H49" s="34" t="s">
        <v>22</v>
      </c>
      <c r="I49" s="33"/>
      <c r="J49" s="36"/>
      <c r="K49" s="33"/>
    </row>
    <row r="50" spans="2:11" s="32" customFormat="1" ht="166.75" customHeight="1" x14ac:dyDescent="0.9">
      <c r="B50" s="33">
        <v>14</v>
      </c>
      <c r="C50" s="116" t="s">
        <v>175</v>
      </c>
      <c r="D50" s="116"/>
      <c r="E50" s="116"/>
      <c r="F50" s="117" t="s">
        <v>27</v>
      </c>
      <c r="G50" s="117"/>
      <c r="H50" s="34" t="s">
        <v>22</v>
      </c>
      <c r="I50" s="33"/>
      <c r="J50" s="36"/>
      <c r="K50" s="33"/>
    </row>
    <row r="51" spans="2:11" s="32" customFormat="1" ht="270.64999999999998" customHeight="1" x14ac:dyDescent="0.9">
      <c r="B51" s="33">
        <v>15</v>
      </c>
      <c r="C51" s="116" t="s">
        <v>176</v>
      </c>
      <c r="D51" s="116"/>
      <c r="E51" s="116"/>
      <c r="F51" s="117" t="s">
        <v>28</v>
      </c>
      <c r="G51" s="117"/>
      <c r="H51" s="33" t="s">
        <v>9</v>
      </c>
      <c r="I51" s="33"/>
      <c r="J51" s="36"/>
      <c r="K51" s="33"/>
    </row>
    <row r="52" spans="2:11" s="32" customFormat="1" ht="267" customHeight="1" x14ac:dyDescent="0.9">
      <c r="B52" s="33">
        <v>16</v>
      </c>
      <c r="C52" s="116" t="s">
        <v>177</v>
      </c>
      <c r="D52" s="116"/>
      <c r="E52" s="116"/>
      <c r="F52" s="117" t="s">
        <v>29</v>
      </c>
      <c r="G52" s="117"/>
      <c r="H52" s="33" t="s">
        <v>13</v>
      </c>
      <c r="I52" s="33">
        <f>J20</f>
        <v>0</v>
      </c>
      <c r="J52" s="36"/>
      <c r="K52" s="33"/>
    </row>
    <row r="53" spans="2:11" s="32" customFormat="1" ht="52.75" customHeight="1" x14ac:dyDescent="0.9">
      <c r="B53" s="33">
        <v>17</v>
      </c>
      <c r="C53" s="113" t="s">
        <v>131</v>
      </c>
      <c r="D53" s="113"/>
      <c r="E53" s="113"/>
      <c r="F53" s="117" t="s">
        <v>132</v>
      </c>
      <c r="G53" s="117"/>
      <c r="H53" s="37"/>
      <c r="I53" s="33"/>
      <c r="J53" s="36"/>
      <c r="K53" s="33"/>
    </row>
    <row r="54" spans="2:11" s="32" customFormat="1" ht="87" customHeight="1" x14ac:dyDescent="0.9">
      <c r="B54" s="33">
        <v>18</v>
      </c>
      <c r="C54" s="116" t="s">
        <v>178</v>
      </c>
      <c r="D54" s="116"/>
      <c r="E54" s="116"/>
      <c r="F54" s="117" t="s">
        <v>30</v>
      </c>
      <c r="G54" s="117"/>
      <c r="H54" s="33" t="s">
        <v>9</v>
      </c>
      <c r="I54" s="33"/>
      <c r="J54" s="36"/>
      <c r="K54" s="33"/>
    </row>
    <row r="55" spans="2:11" s="32" customFormat="1" ht="163.4" customHeight="1" x14ac:dyDescent="0.9">
      <c r="B55" s="33">
        <v>19</v>
      </c>
      <c r="C55" s="116" t="s">
        <v>179</v>
      </c>
      <c r="D55" s="116"/>
      <c r="E55" s="116"/>
      <c r="F55" s="117" t="s">
        <v>31</v>
      </c>
      <c r="G55" s="117"/>
      <c r="H55" s="33" t="s">
        <v>9</v>
      </c>
      <c r="I55" s="35"/>
      <c r="J55" s="36"/>
      <c r="K55" s="23"/>
    </row>
    <row r="56" spans="2:11" s="32" customFormat="1" ht="122.4" customHeight="1" x14ac:dyDescent="0.9">
      <c r="B56" s="33">
        <v>20</v>
      </c>
      <c r="C56" s="116" t="s">
        <v>180</v>
      </c>
      <c r="D56" s="116"/>
      <c r="E56" s="116"/>
      <c r="F56" s="117" t="s">
        <v>32</v>
      </c>
      <c r="G56" s="117"/>
      <c r="H56" s="33" t="s">
        <v>9</v>
      </c>
      <c r="I56" s="33"/>
      <c r="J56" s="36"/>
      <c r="K56" s="33"/>
    </row>
    <row r="57" spans="2:11" s="32" customFormat="1" ht="103.75" customHeight="1" x14ac:dyDescent="0.9">
      <c r="B57" s="33">
        <v>21</v>
      </c>
      <c r="C57" s="116" t="s">
        <v>181</v>
      </c>
      <c r="D57" s="116"/>
      <c r="E57" s="116"/>
      <c r="F57" s="117" t="s">
        <v>33</v>
      </c>
      <c r="G57" s="117"/>
      <c r="H57" s="33" t="s">
        <v>9</v>
      </c>
      <c r="I57" s="33"/>
      <c r="J57" s="36"/>
      <c r="K57" s="33"/>
    </row>
    <row r="58" spans="2:11" s="32" customFormat="1" ht="214.75" customHeight="1" x14ac:dyDescent="0.9">
      <c r="B58" s="33">
        <v>22</v>
      </c>
      <c r="C58" s="116" t="s">
        <v>182</v>
      </c>
      <c r="D58" s="116"/>
      <c r="E58" s="116"/>
      <c r="F58" s="117" t="s">
        <v>34</v>
      </c>
      <c r="G58" s="117"/>
      <c r="H58" s="33" t="s">
        <v>9</v>
      </c>
      <c r="I58" s="33"/>
      <c r="J58" s="36"/>
      <c r="K58" s="33"/>
    </row>
    <row r="59" spans="2:11" s="32" customFormat="1" ht="32.15" customHeight="1" x14ac:dyDescent="0.9">
      <c r="B59" s="33">
        <v>23</v>
      </c>
      <c r="C59" s="113" t="s">
        <v>133</v>
      </c>
      <c r="D59" s="113"/>
      <c r="E59" s="113"/>
      <c r="F59" s="117"/>
      <c r="G59" s="117"/>
      <c r="H59" s="26"/>
      <c r="I59" s="33"/>
      <c r="J59" s="36"/>
      <c r="K59" s="33"/>
    </row>
    <row r="60" spans="2:11" s="32" customFormat="1" ht="64.400000000000006" customHeight="1" x14ac:dyDescent="0.9">
      <c r="B60" s="33">
        <v>24</v>
      </c>
      <c r="C60" s="116" t="s">
        <v>183</v>
      </c>
      <c r="D60" s="116"/>
      <c r="E60" s="116"/>
      <c r="F60" s="117" t="s">
        <v>35</v>
      </c>
      <c r="G60" s="117"/>
      <c r="H60" s="33"/>
      <c r="I60" s="33"/>
      <c r="J60" s="36"/>
      <c r="K60" s="24"/>
    </row>
    <row r="61" spans="2:11" s="32" customFormat="1" ht="102.65" customHeight="1" x14ac:dyDescent="0.9">
      <c r="B61" s="33">
        <v>25</v>
      </c>
      <c r="C61" s="116" t="s">
        <v>184</v>
      </c>
      <c r="D61" s="116"/>
      <c r="E61" s="116"/>
      <c r="F61" s="117" t="s">
        <v>36</v>
      </c>
      <c r="G61" s="117"/>
      <c r="H61" s="34" t="s">
        <v>22</v>
      </c>
      <c r="I61" s="35"/>
      <c r="J61" s="36"/>
      <c r="K61" s="23"/>
    </row>
    <row r="62" spans="2:11" s="32" customFormat="1" ht="216.65" customHeight="1" x14ac:dyDescent="0.9">
      <c r="B62" s="33">
        <v>26</v>
      </c>
      <c r="C62" s="116" t="s">
        <v>185</v>
      </c>
      <c r="D62" s="116"/>
      <c r="E62" s="116"/>
      <c r="F62" s="117" t="s">
        <v>37</v>
      </c>
      <c r="G62" s="117"/>
      <c r="H62" s="34" t="s">
        <v>22</v>
      </c>
      <c r="I62" s="33"/>
      <c r="J62" s="36"/>
      <c r="K62" s="33"/>
    </row>
    <row r="63" spans="2:11" s="32" customFormat="1" ht="180.65" customHeight="1" x14ac:dyDescent="0.9">
      <c r="B63" s="33">
        <v>27</v>
      </c>
      <c r="C63" s="116" t="s">
        <v>186</v>
      </c>
      <c r="D63" s="116"/>
      <c r="E63" s="116"/>
      <c r="F63" s="117" t="s">
        <v>38</v>
      </c>
      <c r="G63" s="117"/>
      <c r="H63" s="34" t="s">
        <v>9</v>
      </c>
      <c r="I63" s="33">
        <f>J18</f>
        <v>3</v>
      </c>
      <c r="J63" s="36"/>
      <c r="K63" s="33"/>
    </row>
    <row r="64" spans="2:11" s="32" customFormat="1" ht="153" customHeight="1" x14ac:dyDescent="0.9">
      <c r="B64" s="33">
        <v>28</v>
      </c>
      <c r="C64" s="116" t="s">
        <v>39</v>
      </c>
      <c r="D64" s="116"/>
      <c r="E64" s="116"/>
      <c r="F64" s="117" t="s">
        <v>40</v>
      </c>
      <c r="G64" s="117"/>
      <c r="H64" s="34" t="s">
        <v>9</v>
      </c>
      <c r="I64" s="33"/>
      <c r="J64" s="36"/>
      <c r="K64" s="33"/>
    </row>
    <row r="65" spans="2:11" s="32" customFormat="1" ht="111.65" customHeight="1" x14ac:dyDescent="0.9">
      <c r="B65" s="33">
        <v>29</v>
      </c>
      <c r="C65" s="116" t="s">
        <v>187</v>
      </c>
      <c r="D65" s="116"/>
      <c r="E65" s="116"/>
      <c r="F65" s="117" t="s">
        <v>41</v>
      </c>
      <c r="G65" s="117"/>
      <c r="H65" s="34" t="s">
        <v>9</v>
      </c>
      <c r="I65" s="35"/>
      <c r="J65" s="36"/>
      <c r="K65" s="33"/>
    </row>
    <row r="66" spans="2:11" s="32" customFormat="1" ht="241.75" customHeight="1" x14ac:dyDescent="0.9">
      <c r="B66" s="33">
        <v>30</v>
      </c>
      <c r="C66" s="116" t="s">
        <v>188</v>
      </c>
      <c r="D66" s="116"/>
      <c r="E66" s="116"/>
      <c r="F66" s="117" t="s">
        <v>42</v>
      </c>
      <c r="G66" s="117"/>
      <c r="H66" s="34" t="s">
        <v>22</v>
      </c>
      <c r="I66" s="35"/>
      <c r="J66" s="36"/>
      <c r="K66" s="33"/>
    </row>
    <row r="67" spans="2:11" s="32" customFormat="1" ht="249" customHeight="1" x14ac:dyDescent="0.9">
      <c r="B67" s="33">
        <v>31</v>
      </c>
      <c r="C67" s="116" t="s">
        <v>134</v>
      </c>
      <c r="D67" s="116"/>
      <c r="E67" s="116"/>
      <c r="F67" s="117" t="s">
        <v>43</v>
      </c>
      <c r="G67" s="117"/>
      <c r="H67" s="34" t="s">
        <v>44</v>
      </c>
      <c r="I67" s="35"/>
      <c r="J67" s="36"/>
      <c r="K67" s="33"/>
    </row>
    <row r="68" spans="2:11" s="32" customFormat="1" ht="138" customHeight="1" x14ac:dyDescent="0.9">
      <c r="B68" s="33">
        <v>32</v>
      </c>
      <c r="C68" s="116" t="s">
        <v>189</v>
      </c>
      <c r="D68" s="116"/>
      <c r="E68" s="116"/>
      <c r="F68" s="117" t="s">
        <v>45</v>
      </c>
      <c r="G68" s="117"/>
      <c r="H68" s="34" t="s">
        <v>46</v>
      </c>
      <c r="I68" s="35">
        <f>J99</f>
        <v>1</v>
      </c>
      <c r="J68" s="36"/>
      <c r="K68" s="33"/>
    </row>
    <row r="69" spans="2:11" s="32" customFormat="1" ht="166.75" customHeight="1" x14ac:dyDescent="0.9">
      <c r="B69" s="33">
        <v>33</v>
      </c>
      <c r="C69" s="116" t="s">
        <v>190</v>
      </c>
      <c r="D69" s="116"/>
      <c r="E69" s="116"/>
      <c r="F69" s="117" t="s">
        <v>47</v>
      </c>
      <c r="G69" s="117"/>
      <c r="H69" s="34" t="s">
        <v>44</v>
      </c>
      <c r="I69" s="35"/>
      <c r="J69" s="36"/>
      <c r="K69" s="33"/>
    </row>
    <row r="70" spans="2:11" s="32" customFormat="1" ht="165" customHeight="1" x14ac:dyDescent="0.9">
      <c r="B70" s="33">
        <v>34</v>
      </c>
      <c r="C70" s="116" t="s">
        <v>191</v>
      </c>
      <c r="D70" s="116"/>
      <c r="E70" s="116"/>
      <c r="F70" s="117" t="s">
        <v>48</v>
      </c>
      <c r="G70" s="117"/>
      <c r="H70" s="34" t="s">
        <v>20</v>
      </c>
      <c r="I70" s="33"/>
      <c r="J70" s="36"/>
      <c r="K70" s="33"/>
    </row>
    <row r="71" spans="2:11" s="32" customFormat="1" ht="409.5" customHeight="1" x14ac:dyDescent="0.9">
      <c r="B71" s="33">
        <v>35</v>
      </c>
      <c r="C71" s="116" t="s">
        <v>192</v>
      </c>
      <c r="D71" s="116"/>
      <c r="E71" s="116"/>
      <c r="F71" s="117" t="s">
        <v>49</v>
      </c>
      <c r="G71" s="117"/>
      <c r="H71" s="34" t="s">
        <v>16</v>
      </c>
      <c r="I71" s="33"/>
      <c r="J71" s="36"/>
      <c r="K71" s="33"/>
    </row>
    <row r="72" spans="2:11" s="32" customFormat="1" ht="201" customHeight="1" x14ac:dyDescent="0.9">
      <c r="B72" s="33">
        <v>36</v>
      </c>
      <c r="C72" s="116" t="s">
        <v>193</v>
      </c>
      <c r="D72" s="116"/>
      <c r="E72" s="116"/>
      <c r="F72" s="117" t="s">
        <v>50</v>
      </c>
      <c r="G72" s="117"/>
      <c r="H72" s="33" t="s">
        <v>13</v>
      </c>
      <c r="I72" s="33"/>
      <c r="J72" s="36"/>
      <c r="K72" s="33"/>
    </row>
    <row r="73" spans="2:11" s="32" customFormat="1" ht="201" customHeight="1" x14ac:dyDescent="0.9">
      <c r="B73" s="33">
        <v>37</v>
      </c>
      <c r="C73" s="116" t="s">
        <v>194</v>
      </c>
      <c r="D73" s="116"/>
      <c r="E73" s="116"/>
      <c r="F73" s="117" t="s">
        <v>51</v>
      </c>
      <c r="G73" s="117"/>
      <c r="H73" s="33" t="s">
        <v>13</v>
      </c>
      <c r="I73" s="33"/>
      <c r="J73" s="36"/>
      <c r="K73" s="33"/>
    </row>
    <row r="74" spans="2:11" s="32" customFormat="1" ht="141" customHeight="1" x14ac:dyDescent="0.9">
      <c r="B74" s="33">
        <v>38</v>
      </c>
      <c r="C74" s="116" t="s">
        <v>52</v>
      </c>
      <c r="D74" s="116"/>
      <c r="E74" s="116"/>
      <c r="F74" s="118" t="s">
        <v>53</v>
      </c>
      <c r="G74" s="118"/>
      <c r="H74" s="33" t="s">
        <v>13</v>
      </c>
      <c r="I74" s="30"/>
      <c r="J74" s="36"/>
      <c r="K74" s="33"/>
    </row>
    <row r="75" spans="2:11" s="32" customFormat="1" ht="228.65" customHeight="1" x14ac:dyDescent="0.9">
      <c r="B75" s="33">
        <v>39</v>
      </c>
      <c r="C75" s="116" t="s">
        <v>54</v>
      </c>
      <c r="D75" s="116"/>
      <c r="E75" s="116"/>
      <c r="F75" s="118" t="s">
        <v>55</v>
      </c>
      <c r="G75" s="118"/>
      <c r="H75" s="33" t="s">
        <v>13</v>
      </c>
      <c r="I75" s="30"/>
      <c r="J75" s="36"/>
      <c r="K75" s="33"/>
    </row>
    <row r="76" spans="2:11" s="32" customFormat="1" ht="228.65" customHeight="1" x14ac:dyDescent="0.9">
      <c r="B76" s="33">
        <v>40</v>
      </c>
      <c r="C76" s="107" t="s">
        <v>135</v>
      </c>
      <c r="D76" s="107"/>
      <c r="E76" s="107"/>
      <c r="F76" s="118" t="s">
        <v>57</v>
      </c>
      <c r="G76" s="118"/>
      <c r="H76" s="33" t="s">
        <v>58</v>
      </c>
      <c r="I76" s="30"/>
      <c r="J76" s="36"/>
      <c r="K76" s="33"/>
    </row>
    <row r="77" spans="2:11" s="32" customFormat="1" ht="228.65" customHeight="1" x14ac:dyDescent="0.9">
      <c r="B77" s="33">
        <v>41</v>
      </c>
      <c r="C77" s="116" t="s">
        <v>59</v>
      </c>
      <c r="D77" s="116"/>
      <c r="E77" s="116"/>
      <c r="F77" s="117" t="s">
        <v>60</v>
      </c>
      <c r="G77" s="117"/>
      <c r="H77" s="23" t="s">
        <v>61</v>
      </c>
      <c r="I77" s="33"/>
      <c r="J77" s="36"/>
      <c r="K77" s="33"/>
    </row>
    <row r="78" spans="2:11" s="32" customFormat="1" ht="201" customHeight="1" x14ac:dyDescent="0.9">
      <c r="B78" s="33">
        <v>42</v>
      </c>
      <c r="C78" s="107" t="s">
        <v>62</v>
      </c>
      <c r="D78" s="107"/>
      <c r="E78" s="107"/>
      <c r="F78" s="117" t="s">
        <v>63</v>
      </c>
      <c r="G78" s="117"/>
      <c r="H78" s="23" t="s">
        <v>61</v>
      </c>
      <c r="I78" s="33"/>
      <c r="J78" s="36"/>
      <c r="K78" s="33"/>
    </row>
    <row r="79" spans="2:11" s="32" customFormat="1" ht="145.65" customHeight="1" x14ac:dyDescent="0.9">
      <c r="B79" s="33">
        <v>43</v>
      </c>
      <c r="C79" s="116" t="s">
        <v>136</v>
      </c>
      <c r="D79" s="116"/>
      <c r="E79" s="116"/>
      <c r="F79" s="117" t="s">
        <v>63</v>
      </c>
      <c r="G79" s="117"/>
      <c r="H79" s="23" t="s">
        <v>22</v>
      </c>
      <c r="I79" s="33"/>
      <c r="J79" s="36"/>
      <c r="K79" s="33"/>
    </row>
    <row r="80" spans="2:11" s="32" customFormat="1" ht="161.5" customHeight="1" x14ac:dyDescent="0.9">
      <c r="B80" s="33">
        <v>44</v>
      </c>
      <c r="C80" s="116" t="s">
        <v>137</v>
      </c>
      <c r="D80" s="116"/>
      <c r="E80" s="116"/>
      <c r="F80" s="117" t="s">
        <v>66</v>
      </c>
      <c r="G80" s="117"/>
      <c r="H80" s="23" t="s">
        <v>13</v>
      </c>
      <c r="I80" s="33"/>
      <c r="J80" s="36"/>
      <c r="K80" s="33"/>
    </row>
    <row r="81" spans="2:11" s="32" customFormat="1" ht="161.5" customHeight="1" x14ac:dyDescent="0.9">
      <c r="B81" s="33">
        <v>45</v>
      </c>
      <c r="C81" s="116" t="s">
        <v>71</v>
      </c>
      <c r="D81" s="116"/>
      <c r="E81" s="116"/>
      <c r="F81" s="117" t="s">
        <v>72</v>
      </c>
      <c r="G81" s="117"/>
      <c r="H81" s="23" t="s">
        <v>67</v>
      </c>
      <c r="I81" s="33"/>
      <c r="J81" s="36"/>
      <c r="K81" s="33"/>
    </row>
    <row r="82" spans="2:11" s="32" customFormat="1" ht="136.4" customHeight="1" x14ac:dyDescent="0.9">
      <c r="B82" s="33">
        <v>46</v>
      </c>
      <c r="C82" s="116" t="s">
        <v>138</v>
      </c>
      <c r="D82" s="116"/>
      <c r="E82" s="116"/>
      <c r="F82" s="117" t="s">
        <v>92</v>
      </c>
      <c r="G82" s="117"/>
      <c r="H82" s="23" t="s">
        <v>13</v>
      </c>
      <c r="I82" s="35">
        <v>0</v>
      </c>
      <c r="J82" s="36"/>
      <c r="K82" s="33"/>
    </row>
    <row r="83" spans="2:11" s="32" customFormat="1" ht="168" customHeight="1" x14ac:dyDescent="0.9">
      <c r="B83" s="33">
        <v>47</v>
      </c>
      <c r="C83" s="116" t="s">
        <v>75</v>
      </c>
      <c r="D83" s="116"/>
      <c r="E83" s="116"/>
      <c r="F83" s="117" t="s">
        <v>76</v>
      </c>
      <c r="G83" s="117"/>
      <c r="H83" s="23" t="s">
        <v>58</v>
      </c>
      <c r="I83" s="35"/>
      <c r="J83" s="36"/>
      <c r="K83" s="33">
        <v>0</v>
      </c>
    </row>
    <row r="84" spans="2:11" s="32" customFormat="1" ht="176.4" customHeight="1" x14ac:dyDescent="0.9">
      <c r="B84" s="33">
        <v>48</v>
      </c>
      <c r="C84" s="116" t="s">
        <v>139</v>
      </c>
      <c r="D84" s="116"/>
      <c r="E84" s="116"/>
      <c r="F84" s="108" t="s">
        <v>69</v>
      </c>
      <c r="G84" s="109"/>
      <c r="H84" s="22" t="s">
        <v>140</v>
      </c>
      <c r="I84" s="38"/>
      <c r="J84" s="38"/>
      <c r="K84" s="38"/>
    </row>
    <row r="85" spans="2:11" s="32" customFormat="1" ht="162.65" customHeight="1" x14ac:dyDescent="0.9">
      <c r="B85" s="33">
        <v>49</v>
      </c>
      <c r="C85" s="107" t="s">
        <v>73</v>
      </c>
      <c r="D85" s="107"/>
      <c r="E85" s="107"/>
      <c r="F85" s="108" t="s">
        <v>141</v>
      </c>
      <c r="G85" s="109"/>
      <c r="H85" s="22" t="s">
        <v>11</v>
      </c>
      <c r="I85" s="22"/>
      <c r="J85" s="22"/>
      <c r="K85" s="22"/>
    </row>
    <row r="86" spans="2:11" s="32" customFormat="1" ht="196.4" customHeight="1" x14ac:dyDescent="0.9">
      <c r="B86" s="33">
        <v>50</v>
      </c>
      <c r="C86" s="107" t="s">
        <v>81</v>
      </c>
      <c r="D86" s="107"/>
      <c r="E86" s="107"/>
      <c r="F86" s="108" t="s">
        <v>94</v>
      </c>
      <c r="G86" s="109"/>
      <c r="H86" s="22" t="s">
        <v>140</v>
      </c>
      <c r="I86" s="22"/>
      <c r="J86" s="22"/>
      <c r="K86" s="22"/>
    </row>
    <row r="87" spans="2:11" s="32" customFormat="1" ht="23" x14ac:dyDescent="0.95">
      <c r="B87" s="110" t="s">
        <v>142</v>
      </c>
      <c r="C87" s="111"/>
      <c r="D87" s="112"/>
      <c r="E87" s="39" t="s">
        <v>143</v>
      </c>
      <c r="F87" s="39"/>
      <c r="G87" s="39" t="s">
        <v>144</v>
      </c>
      <c r="H87" s="39" t="s">
        <v>145</v>
      </c>
      <c r="I87" s="37" t="s">
        <v>146</v>
      </c>
      <c r="J87" s="39" t="s">
        <v>4</v>
      </c>
      <c r="K87" s="39" t="s">
        <v>3</v>
      </c>
    </row>
    <row r="88" spans="2:11" s="32" customFormat="1" ht="23" x14ac:dyDescent="0.95">
      <c r="B88" s="37"/>
      <c r="C88" s="37"/>
      <c r="D88" s="37"/>
      <c r="E88" s="39"/>
      <c r="F88" s="39"/>
      <c r="G88" s="39"/>
      <c r="H88" s="39"/>
      <c r="I88" s="37"/>
      <c r="J88" s="39"/>
      <c r="K88" s="39"/>
    </row>
    <row r="89" spans="2:11" s="32" customFormat="1" ht="14.4" customHeight="1" x14ac:dyDescent="0.95">
      <c r="B89" s="40"/>
      <c r="C89" s="37"/>
      <c r="D89" s="37"/>
      <c r="E89" s="39"/>
      <c r="F89" s="39"/>
      <c r="G89" s="39"/>
      <c r="H89" s="39"/>
      <c r="I89" s="37"/>
      <c r="J89" s="39"/>
      <c r="K89" s="39"/>
    </row>
    <row r="90" spans="2:11" s="32" customFormat="1" ht="23" x14ac:dyDescent="0.95">
      <c r="B90" s="113" t="s">
        <v>147</v>
      </c>
      <c r="C90" s="113"/>
      <c r="D90" s="113"/>
      <c r="E90" s="113"/>
      <c r="F90" s="41"/>
      <c r="G90" s="41"/>
      <c r="H90" s="41"/>
      <c r="I90" s="34"/>
      <c r="J90" s="40"/>
      <c r="K90" s="39"/>
    </row>
    <row r="91" spans="2:11" s="32" customFormat="1" ht="23" x14ac:dyDescent="0.95">
      <c r="B91" s="114" t="s">
        <v>119</v>
      </c>
      <c r="C91" s="114"/>
      <c r="D91" s="114"/>
      <c r="E91" s="37">
        <v>0</v>
      </c>
      <c r="F91" s="41"/>
      <c r="G91" s="34">
        <v>2</v>
      </c>
      <c r="H91" s="34">
        <v>2</v>
      </c>
      <c r="I91" s="42">
        <v>3</v>
      </c>
      <c r="J91" s="43">
        <f>I91*H91*G91*E91</f>
        <v>0</v>
      </c>
      <c r="K91" s="39"/>
    </row>
    <row r="92" spans="2:11" s="32" customFormat="1" ht="23" x14ac:dyDescent="0.95">
      <c r="B92" s="115" t="s">
        <v>148</v>
      </c>
      <c r="C92" s="115"/>
      <c r="D92" s="115"/>
      <c r="E92" s="31"/>
      <c r="F92" s="41"/>
      <c r="G92" s="41"/>
      <c r="H92" s="41"/>
      <c r="I92" s="42"/>
      <c r="J92" s="43">
        <f>SUM(J91:J91)</f>
        <v>0</v>
      </c>
      <c r="K92" s="34" t="s">
        <v>16</v>
      </c>
    </row>
    <row r="93" spans="2:11" s="32" customFormat="1" ht="23" x14ac:dyDescent="0.95">
      <c r="B93" s="34"/>
      <c r="C93" s="44"/>
      <c r="D93" s="34"/>
      <c r="E93" s="31"/>
      <c r="F93" s="41"/>
      <c r="G93" s="41"/>
      <c r="H93" s="41"/>
      <c r="I93" s="42"/>
      <c r="J93" s="34"/>
      <c r="K93" s="34"/>
    </row>
    <row r="94" spans="2:11" s="32" customFormat="1" x14ac:dyDescent="0.9">
      <c r="B94" s="24"/>
      <c r="C94" s="23"/>
      <c r="D94" s="23"/>
      <c r="E94" s="25"/>
      <c r="F94" s="25"/>
      <c r="G94" s="25"/>
      <c r="H94" s="25"/>
      <c r="I94" s="23"/>
      <c r="J94" s="25"/>
      <c r="K94" s="24"/>
    </row>
    <row r="95" spans="2:11" s="32" customFormat="1" x14ac:dyDescent="0.9">
      <c r="B95" s="104" t="s">
        <v>149</v>
      </c>
      <c r="C95" s="104"/>
      <c r="D95" s="104"/>
      <c r="E95" s="45"/>
      <c r="F95" s="45"/>
      <c r="G95" s="25"/>
      <c r="H95" s="25"/>
      <c r="I95" s="23"/>
      <c r="J95" s="25"/>
      <c r="K95" s="24"/>
    </row>
    <row r="96" spans="2:11" s="32" customFormat="1" x14ac:dyDescent="0.9">
      <c r="B96" s="101" t="s">
        <v>150</v>
      </c>
      <c r="C96" s="101"/>
      <c r="D96" s="101"/>
      <c r="E96" s="46"/>
      <c r="F96" s="46"/>
      <c r="G96" s="25"/>
      <c r="H96" s="25"/>
      <c r="I96" s="23"/>
      <c r="J96" s="47">
        <f>J24</f>
        <v>0.5</v>
      </c>
      <c r="K96" s="24"/>
    </row>
    <row r="97" spans="1:30" s="32" customFormat="1" x14ac:dyDescent="0.9">
      <c r="B97" s="101" t="s">
        <v>151</v>
      </c>
      <c r="C97" s="101"/>
      <c r="D97" s="101"/>
      <c r="E97" s="46"/>
      <c r="F97" s="46"/>
      <c r="G97" s="25"/>
      <c r="H97" s="25"/>
      <c r="I97" s="23"/>
      <c r="J97" s="47">
        <f>J96*0.1</f>
        <v>0.05</v>
      </c>
      <c r="K97" s="24"/>
    </row>
    <row r="98" spans="1:30" s="32" customFormat="1" x14ac:dyDescent="0.9">
      <c r="B98" s="105" t="s">
        <v>148</v>
      </c>
      <c r="C98" s="105"/>
      <c r="D98" s="105"/>
      <c r="E98" s="46"/>
      <c r="F98" s="46"/>
      <c r="G98" s="25"/>
      <c r="H98" s="25"/>
      <c r="I98" s="23"/>
      <c r="J98" s="47">
        <f>SUM(J96:J97)</f>
        <v>0.55000000000000004</v>
      </c>
      <c r="K98" s="23" t="s">
        <v>20</v>
      </c>
    </row>
    <row r="99" spans="1:30" s="32" customFormat="1" x14ac:dyDescent="0.9">
      <c r="B99" s="105" t="s">
        <v>148</v>
      </c>
      <c r="C99" s="105"/>
      <c r="D99" s="105"/>
      <c r="E99" s="46"/>
      <c r="F99" s="46"/>
      <c r="G99" s="25"/>
      <c r="H99" s="25"/>
      <c r="I99" s="23"/>
      <c r="J99" s="47">
        <f>ROUND(J98,0)</f>
        <v>1</v>
      </c>
      <c r="K99" s="23" t="s">
        <v>20</v>
      </c>
    </row>
    <row r="100" spans="1:30" s="32" customFormat="1" x14ac:dyDescent="0.9">
      <c r="B100" s="104" t="s">
        <v>152</v>
      </c>
      <c r="C100" s="104"/>
      <c r="D100" s="104"/>
      <c r="E100" s="15"/>
      <c r="F100" s="25"/>
      <c r="G100" s="25"/>
      <c r="H100" s="25"/>
      <c r="I100" s="30"/>
      <c r="J100" s="23"/>
      <c r="K100" s="23"/>
    </row>
    <row r="101" spans="1:30" s="32" customFormat="1" x14ac:dyDescent="0.9">
      <c r="B101" s="101" t="s">
        <v>153</v>
      </c>
      <c r="C101" s="101"/>
      <c r="D101" s="101"/>
      <c r="E101" s="15"/>
      <c r="F101" s="15"/>
      <c r="G101" s="25"/>
      <c r="H101" s="25"/>
      <c r="I101" s="23"/>
      <c r="J101" s="47">
        <f>J27</f>
        <v>0</v>
      </c>
      <c r="K101" s="23"/>
    </row>
    <row r="102" spans="1:30" s="32" customFormat="1" x14ac:dyDescent="0.9">
      <c r="B102" s="101" t="s">
        <v>151</v>
      </c>
      <c r="C102" s="101"/>
      <c r="D102" s="101"/>
      <c r="E102" s="15"/>
      <c r="F102" s="15"/>
      <c r="G102" s="25"/>
      <c r="H102" s="25"/>
      <c r="I102" s="23"/>
      <c r="J102" s="47">
        <f>J101*0.1</f>
        <v>0</v>
      </c>
      <c r="K102" s="23"/>
    </row>
    <row r="103" spans="1:30" s="32" customFormat="1" x14ac:dyDescent="0.9">
      <c r="B103" s="105" t="s">
        <v>148</v>
      </c>
      <c r="C103" s="105"/>
      <c r="D103" s="105"/>
      <c r="E103" s="15"/>
      <c r="F103" s="15"/>
      <c r="G103" s="25"/>
      <c r="H103" s="25"/>
      <c r="I103" s="23"/>
      <c r="J103" s="47">
        <f>SUM(J101:J102)</f>
        <v>0</v>
      </c>
      <c r="K103" s="23" t="s">
        <v>9</v>
      </c>
    </row>
    <row r="104" spans="1:30" s="32" customFormat="1" x14ac:dyDescent="0.9">
      <c r="B104" s="16"/>
      <c r="C104" s="48"/>
      <c r="D104" s="48"/>
      <c r="E104" s="15"/>
      <c r="F104" s="15"/>
      <c r="G104" s="25"/>
      <c r="H104" s="25"/>
      <c r="I104" s="23"/>
      <c r="J104" s="47"/>
      <c r="K104" s="23"/>
    </row>
    <row r="105" spans="1:30" s="32" customFormat="1" x14ac:dyDescent="0.9">
      <c r="B105" s="106" t="s">
        <v>154</v>
      </c>
      <c r="C105" s="106"/>
      <c r="D105" s="106"/>
      <c r="E105" s="106"/>
      <c r="F105" s="15"/>
      <c r="G105" s="25"/>
      <c r="H105" s="25"/>
      <c r="I105" s="23"/>
      <c r="J105" s="47"/>
      <c r="K105" s="23"/>
    </row>
    <row r="106" spans="1:30" s="32" customFormat="1" x14ac:dyDescent="0.9">
      <c r="B106" s="101" t="s">
        <v>155</v>
      </c>
      <c r="C106" s="101"/>
      <c r="D106" s="101"/>
      <c r="E106" s="15"/>
      <c r="F106" s="15"/>
      <c r="G106" s="25"/>
      <c r="H106" s="25"/>
      <c r="I106" s="23"/>
      <c r="J106" s="47">
        <f>J103</f>
        <v>0</v>
      </c>
      <c r="K106" s="24" t="s">
        <v>9</v>
      </c>
    </row>
    <row r="107" spans="1:30" s="32" customFormat="1" x14ac:dyDescent="0.9">
      <c r="B107" s="101"/>
      <c r="C107" s="101"/>
      <c r="D107" s="101"/>
      <c r="E107" s="15"/>
      <c r="F107" s="15"/>
      <c r="G107" s="102">
        <v>0</v>
      </c>
      <c r="H107" s="102"/>
      <c r="I107" s="102"/>
      <c r="J107" s="47">
        <f>J106/0.3</f>
        <v>0</v>
      </c>
      <c r="K107" s="24"/>
    </row>
    <row r="108" spans="1:30" s="32" customFormat="1" x14ac:dyDescent="0.9">
      <c r="B108" s="101" t="s">
        <v>156</v>
      </c>
      <c r="C108" s="101"/>
      <c r="D108" s="101"/>
      <c r="E108" s="45"/>
      <c r="F108" s="45"/>
      <c r="G108" s="45"/>
      <c r="H108" s="25"/>
      <c r="I108" s="23"/>
      <c r="J108" s="47">
        <f>ROUND(J107,0)</f>
        <v>0</v>
      </c>
      <c r="K108" s="23" t="s">
        <v>22</v>
      </c>
    </row>
    <row r="109" spans="1:30" x14ac:dyDescent="0.9">
      <c r="B109" s="24"/>
      <c r="C109" s="23"/>
      <c r="D109" s="23"/>
      <c r="E109" s="25"/>
      <c r="F109" s="25"/>
      <c r="G109" s="25"/>
      <c r="H109" s="25"/>
      <c r="I109" s="23"/>
      <c r="J109" s="25"/>
      <c r="K109" s="25"/>
    </row>
    <row r="110" spans="1:30" x14ac:dyDescent="0.9">
      <c r="B110" s="104" t="s">
        <v>157</v>
      </c>
      <c r="C110" s="104"/>
      <c r="D110" s="104"/>
      <c r="E110" s="15"/>
      <c r="F110" s="15"/>
      <c r="G110" s="25"/>
      <c r="H110" s="25"/>
      <c r="I110" s="23"/>
      <c r="J110" s="25"/>
      <c r="K110" s="25"/>
    </row>
    <row r="111" spans="1:30" x14ac:dyDescent="0.9">
      <c r="B111" s="101" t="s">
        <v>158</v>
      </c>
      <c r="C111" s="101"/>
      <c r="D111" s="101"/>
      <c r="E111" s="15"/>
      <c r="F111" s="15"/>
      <c r="G111" s="102">
        <v>0</v>
      </c>
      <c r="H111" s="102"/>
      <c r="I111" s="102"/>
      <c r="J111" s="47">
        <f>J108*0.5</f>
        <v>0</v>
      </c>
      <c r="K111" s="23" t="s">
        <v>44</v>
      </c>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4" t="s">
        <v>159</v>
      </c>
      <c r="C114" s="104"/>
      <c r="D114" s="104"/>
      <c r="E114" s="15"/>
      <c r="F114" s="15"/>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1" t="s">
        <v>160</v>
      </c>
      <c r="C115" s="101"/>
      <c r="D115" s="101"/>
      <c r="E115" s="15"/>
      <c r="F115" s="15"/>
      <c r="G115" s="102">
        <v>0</v>
      </c>
      <c r="H115" s="102"/>
      <c r="I115" s="102"/>
      <c r="J115" s="47">
        <f>J112*1</f>
        <v>0</v>
      </c>
      <c r="K115" s="23" t="s">
        <v>44</v>
      </c>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x14ac:dyDescent="0.9">
      <c r="B117" s="103"/>
      <c r="C117" s="103"/>
      <c r="D117" s="103"/>
      <c r="E117" s="15"/>
      <c r="F117" s="15"/>
      <c r="G117" s="25"/>
      <c r="H117" s="25"/>
      <c r="I117" s="23"/>
      <c r="J117" s="24"/>
      <c r="K117" s="25"/>
    </row>
  </sheetData>
  <mergeCells count="144">
    <mergeCell ref="B15:K15"/>
    <mergeCell ref="C23:D23"/>
    <mergeCell ref="C24:D24"/>
    <mergeCell ref="C25:D25"/>
    <mergeCell ref="C26:D26"/>
    <mergeCell ref="C27:D27"/>
    <mergeCell ref="E9:K9"/>
    <mergeCell ref="B13:B14"/>
    <mergeCell ref="C13:C14"/>
    <mergeCell ref="D13:D14"/>
    <mergeCell ref="E13:E14"/>
    <mergeCell ref="G13:I13"/>
    <mergeCell ref="J13:J14"/>
    <mergeCell ref="K13:K14"/>
    <mergeCell ref="C38:E38"/>
    <mergeCell ref="F38:G38"/>
    <mergeCell ref="C39:E39"/>
    <mergeCell ref="F39:G39"/>
    <mergeCell ref="C40:E40"/>
    <mergeCell ref="F40:G40"/>
    <mergeCell ref="C28:D28"/>
    <mergeCell ref="C29:D29"/>
    <mergeCell ref="B34:J34"/>
    <mergeCell ref="C36:E36"/>
    <mergeCell ref="F36:G36"/>
    <mergeCell ref="C37:E37"/>
    <mergeCell ref="F37:G37"/>
    <mergeCell ref="C44:E44"/>
    <mergeCell ref="F44:G44"/>
    <mergeCell ref="C45:E45"/>
    <mergeCell ref="F45:G45"/>
    <mergeCell ref="C46:E46"/>
    <mergeCell ref="F46:G46"/>
    <mergeCell ref="C41:E41"/>
    <mergeCell ref="F41:G41"/>
    <mergeCell ref="C42:E42"/>
    <mergeCell ref="F42:G42"/>
    <mergeCell ref="C43:E43"/>
    <mergeCell ref="F43:G43"/>
    <mergeCell ref="C50:E50"/>
    <mergeCell ref="F50:G50"/>
    <mergeCell ref="C51:E51"/>
    <mergeCell ref="F51:G51"/>
    <mergeCell ref="C52:E52"/>
    <mergeCell ref="F52:G52"/>
    <mergeCell ref="C47:E47"/>
    <mergeCell ref="F47:G47"/>
    <mergeCell ref="C48:E48"/>
    <mergeCell ref="F48:G48"/>
    <mergeCell ref="C49:E49"/>
    <mergeCell ref="F49:G49"/>
    <mergeCell ref="C56:E56"/>
    <mergeCell ref="F56:G56"/>
    <mergeCell ref="C57:E57"/>
    <mergeCell ref="F57:G57"/>
    <mergeCell ref="C58:E58"/>
    <mergeCell ref="F58:G58"/>
    <mergeCell ref="C53:E53"/>
    <mergeCell ref="F53:G53"/>
    <mergeCell ref="C54:E54"/>
    <mergeCell ref="F54:G54"/>
    <mergeCell ref="C55:E55"/>
    <mergeCell ref="F55:G55"/>
    <mergeCell ref="C62:E62"/>
    <mergeCell ref="F62:G62"/>
    <mergeCell ref="C63:E63"/>
    <mergeCell ref="F63:G63"/>
    <mergeCell ref="C64:E64"/>
    <mergeCell ref="F64:G64"/>
    <mergeCell ref="C59:E59"/>
    <mergeCell ref="F59:G59"/>
    <mergeCell ref="C60:E60"/>
    <mergeCell ref="F60:G60"/>
    <mergeCell ref="C61:E61"/>
    <mergeCell ref="F61:G61"/>
    <mergeCell ref="C68:E68"/>
    <mergeCell ref="F68:G68"/>
    <mergeCell ref="C69:E69"/>
    <mergeCell ref="F69:G69"/>
    <mergeCell ref="C70:E70"/>
    <mergeCell ref="F70:G70"/>
    <mergeCell ref="C65:E65"/>
    <mergeCell ref="F65:G65"/>
    <mergeCell ref="C66:E66"/>
    <mergeCell ref="F66:G66"/>
    <mergeCell ref="C67:E67"/>
    <mergeCell ref="F67:G67"/>
    <mergeCell ref="C74:E74"/>
    <mergeCell ref="F74:G74"/>
    <mergeCell ref="C75:E75"/>
    <mergeCell ref="F75:G75"/>
    <mergeCell ref="C76:E76"/>
    <mergeCell ref="F76:G76"/>
    <mergeCell ref="C71:E71"/>
    <mergeCell ref="F71:G71"/>
    <mergeCell ref="C72:E72"/>
    <mergeCell ref="F72:G72"/>
    <mergeCell ref="C73:E73"/>
    <mergeCell ref="F73:G73"/>
    <mergeCell ref="C80:E80"/>
    <mergeCell ref="F80:G80"/>
    <mergeCell ref="C81:E81"/>
    <mergeCell ref="F81:G81"/>
    <mergeCell ref="C82:E82"/>
    <mergeCell ref="F82:G82"/>
    <mergeCell ref="C77:E77"/>
    <mergeCell ref="F77:G77"/>
    <mergeCell ref="C78:E78"/>
    <mergeCell ref="F78:G78"/>
    <mergeCell ref="C79:E79"/>
    <mergeCell ref="F79:G79"/>
    <mergeCell ref="C86:E86"/>
    <mergeCell ref="F86:G86"/>
    <mergeCell ref="B87:D87"/>
    <mergeCell ref="B90:E90"/>
    <mergeCell ref="B91:D91"/>
    <mergeCell ref="B92:D92"/>
    <mergeCell ref="C83:E83"/>
    <mergeCell ref="F83:G83"/>
    <mergeCell ref="C84:E84"/>
    <mergeCell ref="F84:G84"/>
    <mergeCell ref="C85:E85"/>
    <mergeCell ref="F85:G85"/>
    <mergeCell ref="B101:D101"/>
    <mergeCell ref="B102:D102"/>
    <mergeCell ref="B103:D103"/>
    <mergeCell ref="B105:E105"/>
    <mergeCell ref="B106:D106"/>
    <mergeCell ref="B107:D107"/>
    <mergeCell ref="B95:D95"/>
    <mergeCell ref="B96:D96"/>
    <mergeCell ref="B97:D97"/>
    <mergeCell ref="B98:D98"/>
    <mergeCell ref="B99:D99"/>
    <mergeCell ref="B100:D100"/>
    <mergeCell ref="B115:D115"/>
    <mergeCell ref="G115:I115"/>
    <mergeCell ref="B117:D117"/>
    <mergeCell ref="G107:I107"/>
    <mergeCell ref="B108:D108"/>
    <mergeCell ref="B110:D110"/>
    <mergeCell ref="B111:D111"/>
    <mergeCell ref="G111:I111"/>
    <mergeCell ref="B114:D114"/>
  </mergeCells>
  <pageMargins left="0.70866141732283472" right="0.70866141732283472" top="0.74803149606299213" bottom="0.74803149606299213" header="0.31496062992125984" footer="0.31496062992125984"/>
  <pageSetup scale="48" fitToHeight="12" orientation="landscape" r:id="rId1"/>
  <headerFooter>
    <oddHeader>&amp;A</oddHeader>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D28D0-2454-47D3-8E3C-0E05DCCA8CC8}">
  <sheetPr>
    <tabColor rgb="FFFFFF00"/>
    <pageSetUpPr fitToPage="1"/>
  </sheetPr>
  <dimension ref="A2:AD120"/>
  <sheetViews>
    <sheetView view="pageBreakPreview" zoomScale="70" zoomScaleNormal="74" zoomScaleSheetLayoutView="7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252</v>
      </c>
    </row>
    <row r="5" spans="2:11" ht="21" customHeight="1" x14ac:dyDescent="0.9">
      <c r="B5" s="15" t="s">
        <v>101</v>
      </c>
      <c r="C5" s="16" t="s">
        <v>253</v>
      </c>
    </row>
    <row r="6" spans="2:11" ht="21" customHeight="1" x14ac:dyDescent="0.9">
      <c r="B6" s="15" t="s">
        <v>102</v>
      </c>
      <c r="C6" s="16"/>
    </row>
    <row r="7" spans="2:11" ht="21" customHeight="1" x14ac:dyDescent="0.9">
      <c r="B7" s="15" t="s">
        <v>103</v>
      </c>
      <c r="C7" s="16">
        <v>13</v>
      </c>
    </row>
    <row r="8" spans="2:11" ht="21" customHeight="1" x14ac:dyDescent="0.9">
      <c r="B8" s="15" t="s">
        <v>104</v>
      </c>
      <c r="C8" s="16" t="s">
        <v>274</v>
      </c>
    </row>
    <row r="9" spans="2:11" ht="41.4" customHeight="1" x14ac:dyDescent="0.9">
      <c r="B9" s="17" t="s">
        <v>105</v>
      </c>
      <c r="C9" s="16">
        <f>C7+1</f>
        <v>14</v>
      </c>
      <c r="E9" s="124"/>
      <c r="F9" s="124"/>
      <c r="G9" s="124"/>
      <c r="H9" s="124"/>
      <c r="I9" s="124"/>
      <c r="J9" s="124"/>
      <c r="K9" s="124"/>
    </row>
    <row r="10" spans="2:11" ht="21" customHeight="1" x14ac:dyDescent="0.9">
      <c r="B10" s="15" t="s">
        <v>106</v>
      </c>
      <c r="C10" s="16" t="s">
        <v>272</v>
      </c>
      <c r="J10" s="18"/>
    </row>
    <row r="11" spans="2:11" ht="21" customHeight="1" x14ac:dyDescent="0.9">
      <c r="B11" s="15" t="s">
        <v>107</v>
      </c>
      <c r="C11" s="16" t="s">
        <v>273</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254</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500.5+3.5+3.5</f>
        <v>507.5</v>
      </c>
      <c r="H16" s="23"/>
      <c r="I16" s="24"/>
      <c r="J16" s="23"/>
      <c r="K16" s="23" t="s">
        <v>213</v>
      </c>
    </row>
    <row r="17" spans="2:11" ht="56.15" customHeight="1" x14ac:dyDescent="0.9">
      <c r="B17" s="22" t="s">
        <v>255</v>
      </c>
      <c r="C17" s="23" t="s">
        <v>257</v>
      </c>
      <c r="D17" s="23" t="s">
        <v>259</v>
      </c>
      <c r="E17" s="23" t="s">
        <v>258</v>
      </c>
      <c r="F17" s="23">
        <v>104</v>
      </c>
      <c r="G17" s="23"/>
      <c r="H17" s="23"/>
      <c r="I17" s="24"/>
      <c r="J17" s="23">
        <f>F17</f>
        <v>104</v>
      </c>
      <c r="K17" s="23" t="s">
        <v>256</v>
      </c>
    </row>
    <row r="18" spans="2:11" ht="56.15" customHeight="1" x14ac:dyDescent="0.9">
      <c r="B18" s="22" t="s">
        <v>260</v>
      </c>
      <c r="C18" s="23" t="s">
        <v>201</v>
      </c>
      <c r="D18" s="23" t="s">
        <v>202</v>
      </c>
      <c r="E18" s="23" t="s">
        <v>261</v>
      </c>
      <c r="F18" s="23">
        <f>2</f>
        <v>2</v>
      </c>
      <c r="G18" s="23">
        <v>12</v>
      </c>
      <c r="H18" s="23">
        <v>3.5</v>
      </c>
      <c r="I18" s="24"/>
      <c r="J18" s="23"/>
      <c r="K18" s="23" t="s">
        <v>204</v>
      </c>
    </row>
    <row r="19" spans="2:11" ht="56.15" customHeight="1" x14ac:dyDescent="0.9">
      <c r="B19" s="22" t="s">
        <v>262</v>
      </c>
      <c r="C19" s="23" t="s">
        <v>263</v>
      </c>
      <c r="D19" s="23" t="s">
        <v>264</v>
      </c>
      <c r="E19" s="23" t="s">
        <v>265</v>
      </c>
      <c r="F19" s="23">
        <v>14</v>
      </c>
      <c r="G19" s="23">
        <v>12</v>
      </c>
      <c r="H19" s="23"/>
      <c r="I19" s="24"/>
      <c r="J19" s="23">
        <f>G19*F19</f>
        <v>168</v>
      </c>
      <c r="K19" s="23" t="s">
        <v>266</v>
      </c>
    </row>
    <row r="20" spans="2:11" ht="56.15" customHeight="1" x14ac:dyDescent="0.9">
      <c r="B20" s="22" t="s">
        <v>268</v>
      </c>
      <c r="C20" s="23" t="s">
        <v>225</v>
      </c>
      <c r="D20" s="23" t="s">
        <v>269</v>
      </c>
      <c r="E20" s="23" t="s">
        <v>267</v>
      </c>
      <c r="F20" s="12">
        <v>1</v>
      </c>
      <c r="G20" s="23">
        <v>1</v>
      </c>
      <c r="H20" s="23">
        <v>0.8</v>
      </c>
      <c r="I20" s="24"/>
      <c r="J20" s="23">
        <f>H20*G20</f>
        <v>0.8</v>
      </c>
      <c r="K20" s="23" t="s">
        <v>270</v>
      </c>
    </row>
    <row r="21" spans="2:11" ht="56.15" customHeight="1" x14ac:dyDescent="0.9">
      <c r="B21" s="22"/>
      <c r="C21" s="23"/>
      <c r="D21" s="23"/>
      <c r="E21" s="23"/>
      <c r="F21" s="23"/>
      <c r="G21" s="23"/>
      <c r="H21" s="23"/>
      <c r="I21" s="24"/>
      <c r="J21" s="23"/>
      <c r="K21" s="23"/>
    </row>
    <row r="22" spans="2:11" ht="56.15" customHeight="1" x14ac:dyDescent="0.9">
      <c r="B22" s="22"/>
      <c r="C22" s="23"/>
      <c r="D22" s="23"/>
      <c r="E22" s="23"/>
      <c r="F22" s="23"/>
      <c r="G22" s="23"/>
      <c r="H22" s="23"/>
      <c r="I22" s="24"/>
      <c r="J22" s="23"/>
      <c r="K22" s="23"/>
    </row>
    <row r="23" spans="2:11" ht="68.400000000000006" customHeight="1" x14ac:dyDescent="0.9">
      <c r="B23" s="24"/>
      <c r="C23" s="23"/>
      <c r="D23" s="23"/>
      <c r="E23" s="23"/>
      <c r="F23" s="23"/>
      <c r="G23" s="23"/>
      <c r="H23" s="23"/>
      <c r="I23" s="25"/>
      <c r="J23" s="23"/>
      <c r="K23" s="23"/>
    </row>
    <row r="24" spans="2:11" x14ac:dyDescent="0.9">
      <c r="B24" s="24"/>
      <c r="C24" s="23"/>
      <c r="D24" s="23"/>
      <c r="E24" s="25"/>
      <c r="F24" s="25"/>
      <c r="G24" s="25"/>
      <c r="H24" s="25"/>
      <c r="I24" s="25"/>
      <c r="J24" s="25"/>
      <c r="K24" s="24"/>
    </row>
    <row r="25" spans="2:11" ht="22.5" customHeight="1" x14ac:dyDescent="0.9">
      <c r="B25" s="26" t="s">
        <v>120</v>
      </c>
      <c r="C25" s="16"/>
      <c r="D25" s="16"/>
      <c r="E25" s="27"/>
      <c r="F25" s="27"/>
      <c r="G25" s="28"/>
      <c r="H25" s="25"/>
      <c r="I25" s="21"/>
      <c r="J25" s="29"/>
      <c r="K25" s="24"/>
    </row>
    <row r="26" spans="2:11" ht="22.5" customHeight="1" x14ac:dyDescent="0.9">
      <c r="B26" s="26"/>
      <c r="C26" s="123" t="s">
        <v>121</v>
      </c>
      <c r="D26" s="123"/>
      <c r="E26" s="27"/>
      <c r="F26" s="27"/>
      <c r="G26" s="28"/>
      <c r="H26" s="25"/>
      <c r="I26" s="16" t="s">
        <v>13</v>
      </c>
      <c r="J26" s="29">
        <v>0</v>
      </c>
      <c r="K26" s="24"/>
    </row>
    <row r="27" spans="2:11" ht="22.5" customHeight="1" x14ac:dyDescent="0.9">
      <c r="B27" s="26"/>
      <c r="C27" s="119" t="s">
        <v>122</v>
      </c>
      <c r="D27" s="119"/>
      <c r="E27" s="22"/>
      <c r="F27" s="22"/>
      <c r="G27" s="23"/>
      <c r="H27" s="23"/>
      <c r="I27" s="16" t="s">
        <v>13</v>
      </c>
      <c r="J27" s="29">
        <f>J20</f>
        <v>0.8</v>
      </c>
      <c r="K27" s="24"/>
    </row>
    <row r="28" spans="2:11" ht="22.5" customHeight="1" x14ac:dyDescent="0.9">
      <c r="B28" s="26"/>
      <c r="C28" s="119" t="s">
        <v>123</v>
      </c>
      <c r="D28" s="119"/>
      <c r="E28" s="22"/>
      <c r="F28" s="22"/>
      <c r="G28" s="23"/>
      <c r="H28" s="23"/>
      <c r="I28" s="16" t="s">
        <v>61</v>
      </c>
      <c r="J28" s="29">
        <v>0</v>
      </c>
      <c r="K28" s="24"/>
    </row>
    <row r="29" spans="2:11" ht="22.5" customHeight="1" x14ac:dyDescent="0.9">
      <c r="B29" s="26"/>
      <c r="C29" s="119" t="s">
        <v>124</v>
      </c>
      <c r="D29" s="119"/>
      <c r="E29" s="22"/>
      <c r="F29" s="22"/>
      <c r="G29" s="23"/>
      <c r="H29" s="23"/>
      <c r="I29" s="16" t="s">
        <v>61</v>
      </c>
      <c r="J29" s="29">
        <v>0</v>
      </c>
      <c r="K29" s="24"/>
    </row>
    <row r="30" spans="2:11" ht="22.5" customHeight="1" x14ac:dyDescent="0.9">
      <c r="B30" s="26"/>
      <c r="C30" s="106" t="s">
        <v>125</v>
      </c>
      <c r="D30" s="106"/>
      <c r="E30" s="22"/>
      <c r="F30" s="22"/>
      <c r="G30" s="23"/>
      <c r="H30" s="23"/>
      <c r="I30" s="16" t="s">
        <v>61</v>
      </c>
      <c r="J30" s="29">
        <v>0</v>
      </c>
      <c r="K30" s="24"/>
    </row>
    <row r="31" spans="2:11" ht="22.5" customHeight="1" x14ac:dyDescent="0.9">
      <c r="B31" s="26"/>
      <c r="C31" s="119" t="s">
        <v>126</v>
      </c>
      <c r="D31" s="119"/>
      <c r="E31" s="22"/>
      <c r="F31" s="22"/>
      <c r="G31" s="23"/>
      <c r="H31" s="23"/>
      <c r="I31" s="16" t="s">
        <v>16</v>
      </c>
      <c r="J31" s="29">
        <v>0</v>
      </c>
      <c r="K31" s="24"/>
    </row>
    <row r="32" spans="2:11" ht="22.5" customHeight="1" x14ac:dyDescent="0.9">
      <c r="B32" s="24"/>
      <c r="C32" s="102"/>
      <c r="D32" s="102"/>
      <c r="E32" s="25"/>
      <c r="F32" s="25"/>
      <c r="G32" s="25"/>
      <c r="H32" s="25"/>
      <c r="I32" s="25"/>
      <c r="J32" s="29"/>
      <c r="K32" s="24"/>
    </row>
    <row r="33" spans="2:11" ht="21.65" customHeight="1" x14ac:dyDescent="0.9">
      <c r="B33" s="24"/>
      <c r="C33" s="25"/>
      <c r="D33" s="25"/>
      <c r="E33" s="25"/>
      <c r="F33" s="25"/>
      <c r="G33" s="25"/>
      <c r="H33" s="25"/>
      <c r="I33" s="25"/>
      <c r="J33" s="29"/>
      <c r="K33" s="30"/>
    </row>
    <row r="34" spans="2:11" ht="21.65" customHeight="1" x14ac:dyDescent="0.9">
      <c r="B34" s="22"/>
      <c r="C34" s="25"/>
      <c r="D34" s="25"/>
      <c r="E34" s="25"/>
      <c r="F34" s="25"/>
      <c r="G34" s="25"/>
      <c r="H34" s="25"/>
      <c r="I34" s="25"/>
      <c r="J34" s="29"/>
      <c r="K34" s="30"/>
    </row>
    <row r="35" spans="2:11" x14ac:dyDescent="0.9">
      <c r="B35" s="22"/>
      <c r="C35" s="22"/>
      <c r="D35" s="22"/>
      <c r="E35" s="22"/>
      <c r="F35" s="22"/>
      <c r="G35" s="25"/>
      <c r="H35" s="25"/>
      <c r="I35" s="25"/>
      <c r="J35" s="30"/>
      <c r="K35" s="24"/>
    </row>
    <row r="36" spans="2:11" x14ac:dyDescent="0.9">
      <c r="B36" s="24"/>
      <c r="C36" s="23"/>
      <c r="D36" s="23"/>
      <c r="E36" s="25"/>
      <c r="F36" s="25"/>
      <c r="G36" s="25"/>
      <c r="H36" s="25"/>
      <c r="I36" s="25"/>
      <c r="J36" s="25"/>
      <c r="K36" s="24"/>
    </row>
    <row r="37" spans="2:11" ht="23" x14ac:dyDescent="0.9">
      <c r="B37" s="120" t="s">
        <v>127</v>
      </c>
      <c r="C37" s="120"/>
      <c r="D37" s="120"/>
      <c r="E37" s="120"/>
      <c r="F37" s="120"/>
      <c r="G37" s="120"/>
      <c r="H37" s="120"/>
      <c r="I37" s="120"/>
      <c r="J37" s="120"/>
      <c r="K37" s="24"/>
    </row>
    <row r="38" spans="2:11" x14ac:dyDescent="0.9">
      <c r="B38" s="23"/>
      <c r="C38" s="23"/>
      <c r="D38" s="23"/>
      <c r="E38" s="25"/>
      <c r="F38" s="25"/>
      <c r="G38" s="25"/>
      <c r="H38" s="25"/>
      <c r="I38" s="25"/>
      <c r="J38" s="25"/>
      <c r="K38" s="24"/>
    </row>
    <row r="39" spans="2:11" s="32" customFormat="1" ht="29.15" customHeight="1" x14ac:dyDescent="0.9">
      <c r="B39" s="27" t="s">
        <v>0</v>
      </c>
      <c r="C39" s="121" t="s">
        <v>1</v>
      </c>
      <c r="D39" s="121"/>
      <c r="E39" s="121"/>
      <c r="F39" s="121" t="s">
        <v>2</v>
      </c>
      <c r="G39" s="121"/>
      <c r="H39" s="16" t="s">
        <v>3</v>
      </c>
      <c r="I39" s="16" t="s">
        <v>4</v>
      </c>
      <c r="J39" s="16" t="s">
        <v>128</v>
      </c>
      <c r="K39" s="16" t="s">
        <v>129</v>
      </c>
    </row>
    <row r="40" spans="2:11" s="32" customFormat="1" ht="162" customHeight="1" x14ac:dyDescent="0.9">
      <c r="B40" s="33">
        <v>1</v>
      </c>
      <c r="C40" s="116" t="s">
        <v>162</v>
      </c>
      <c r="D40" s="116"/>
      <c r="E40" s="116"/>
      <c r="F40" s="117" t="s">
        <v>6</v>
      </c>
      <c r="G40" s="117"/>
      <c r="H40" s="34" t="s">
        <v>130</v>
      </c>
      <c r="I40" s="35">
        <v>4</v>
      </c>
      <c r="J40" s="36"/>
      <c r="K40" s="33"/>
    </row>
    <row r="41" spans="2:11" s="32" customFormat="1" ht="209.5" customHeight="1" x14ac:dyDescent="0.9">
      <c r="B41" s="33">
        <v>2</v>
      </c>
      <c r="C41" s="116" t="s">
        <v>163</v>
      </c>
      <c r="D41" s="116"/>
      <c r="E41" s="116"/>
      <c r="F41" s="117" t="s">
        <v>8</v>
      </c>
      <c r="G41" s="117"/>
      <c r="H41" s="33" t="s">
        <v>9</v>
      </c>
      <c r="I41" s="33"/>
      <c r="J41" s="36"/>
      <c r="K41" s="33"/>
    </row>
    <row r="42" spans="2:11" s="32" customFormat="1" ht="236.5" customHeight="1" x14ac:dyDescent="0.9">
      <c r="B42" s="33">
        <v>3</v>
      </c>
      <c r="C42" s="116" t="s">
        <v>164</v>
      </c>
      <c r="D42" s="116"/>
      <c r="E42" s="116"/>
      <c r="F42" s="117" t="s">
        <v>10</v>
      </c>
      <c r="G42" s="117"/>
      <c r="H42" s="33" t="s">
        <v>11</v>
      </c>
      <c r="I42" s="33"/>
      <c r="J42" s="36"/>
      <c r="K42" s="33"/>
    </row>
    <row r="43" spans="2:11" s="32" customFormat="1" ht="195" customHeight="1" x14ac:dyDescent="0.9">
      <c r="B43" s="33">
        <v>4</v>
      </c>
      <c r="C43" s="116" t="s">
        <v>165</v>
      </c>
      <c r="D43" s="116"/>
      <c r="E43" s="116"/>
      <c r="F43" s="117" t="s">
        <v>12</v>
      </c>
      <c r="G43" s="117"/>
      <c r="H43" s="33" t="s">
        <v>13</v>
      </c>
      <c r="I43" s="33"/>
      <c r="J43" s="36"/>
      <c r="K43" s="33"/>
    </row>
    <row r="44" spans="2:11" s="32" customFormat="1" ht="88.4" customHeight="1" x14ac:dyDescent="0.9">
      <c r="B44" s="33">
        <v>5</v>
      </c>
      <c r="C44" s="116" t="s">
        <v>166</v>
      </c>
      <c r="D44" s="116"/>
      <c r="E44" s="116"/>
      <c r="F44" s="117" t="s">
        <v>14</v>
      </c>
      <c r="G44" s="117"/>
      <c r="H44" s="33" t="s">
        <v>9</v>
      </c>
      <c r="I44" s="35">
        <f>J16</f>
        <v>0</v>
      </c>
      <c r="J44" s="36"/>
      <c r="K44" s="33"/>
    </row>
    <row r="45" spans="2:11" s="32" customFormat="1" ht="272.5" customHeight="1" x14ac:dyDescent="0.9">
      <c r="B45" s="33">
        <v>6</v>
      </c>
      <c r="C45" s="116" t="s">
        <v>167</v>
      </c>
      <c r="D45" s="116"/>
      <c r="E45" s="116"/>
      <c r="F45" s="117" t="s">
        <v>15</v>
      </c>
      <c r="G45" s="117"/>
      <c r="H45" s="34" t="s">
        <v>16</v>
      </c>
      <c r="I45" s="35">
        <f>J95</f>
        <v>520</v>
      </c>
      <c r="J45" s="36"/>
      <c r="K45" s="33"/>
    </row>
    <row r="46" spans="2:11" s="32" customFormat="1" ht="192" customHeight="1" x14ac:dyDescent="0.9">
      <c r="B46" s="33">
        <v>7</v>
      </c>
      <c r="C46" s="116" t="s">
        <v>168</v>
      </c>
      <c r="D46" s="116"/>
      <c r="E46" s="116"/>
      <c r="F46" s="117" t="s">
        <v>17</v>
      </c>
      <c r="G46" s="117"/>
      <c r="H46" s="34" t="s">
        <v>18</v>
      </c>
      <c r="I46" s="33"/>
      <c r="J46" s="36"/>
      <c r="K46" s="33"/>
    </row>
    <row r="47" spans="2:11" s="32" customFormat="1" ht="232.75" customHeight="1" x14ac:dyDescent="0.9">
      <c r="B47" s="33">
        <v>8</v>
      </c>
      <c r="C47" s="116" t="s">
        <v>169</v>
      </c>
      <c r="D47" s="116"/>
      <c r="E47" s="116"/>
      <c r="F47" s="117" t="s">
        <v>161</v>
      </c>
      <c r="G47" s="117"/>
      <c r="H47" s="34" t="s">
        <v>20</v>
      </c>
      <c r="I47" s="33"/>
      <c r="J47" s="36"/>
      <c r="K47" s="33"/>
    </row>
    <row r="48" spans="2:11" s="32" customFormat="1" ht="292.5" customHeight="1" x14ac:dyDescent="0.9">
      <c r="B48" s="33">
        <v>9</v>
      </c>
      <c r="C48" s="116" t="s">
        <v>170</v>
      </c>
      <c r="D48" s="116"/>
      <c r="E48" s="116"/>
      <c r="F48" s="117" t="s">
        <v>21</v>
      </c>
      <c r="G48" s="117"/>
      <c r="H48" s="34" t="s">
        <v>22</v>
      </c>
      <c r="I48" s="33"/>
      <c r="J48" s="36"/>
      <c r="K48" s="33"/>
    </row>
    <row r="49" spans="2:11" s="32" customFormat="1" ht="262.64999999999998" customHeight="1" x14ac:dyDescent="0.9">
      <c r="B49" s="33">
        <v>10</v>
      </c>
      <c r="C49" s="116" t="s">
        <v>171</v>
      </c>
      <c r="D49" s="116"/>
      <c r="E49" s="116"/>
      <c r="F49" s="117" t="s">
        <v>23</v>
      </c>
      <c r="G49" s="117"/>
      <c r="H49" s="34" t="s">
        <v>22</v>
      </c>
      <c r="I49" s="33"/>
      <c r="J49" s="36"/>
      <c r="K49" s="33"/>
    </row>
    <row r="50" spans="2:11" s="32" customFormat="1" ht="249" customHeight="1" x14ac:dyDescent="0.9">
      <c r="B50" s="33">
        <v>11</v>
      </c>
      <c r="C50" s="116" t="s">
        <v>172</v>
      </c>
      <c r="D50" s="116"/>
      <c r="E50" s="116"/>
      <c r="F50" s="117" t="s">
        <v>24</v>
      </c>
      <c r="G50" s="117"/>
      <c r="H50" s="34" t="s">
        <v>22</v>
      </c>
      <c r="I50" s="33"/>
      <c r="J50" s="36"/>
      <c r="K50" s="33"/>
    </row>
    <row r="51" spans="2:11" s="32" customFormat="1" ht="145.65" customHeight="1" x14ac:dyDescent="0.9">
      <c r="B51" s="33">
        <v>12</v>
      </c>
      <c r="C51" s="116" t="s">
        <v>173</v>
      </c>
      <c r="D51" s="116"/>
      <c r="E51" s="116"/>
      <c r="F51" s="117" t="s">
        <v>25</v>
      </c>
      <c r="G51" s="117"/>
      <c r="H51" s="34" t="s">
        <v>22</v>
      </c>
      <c r="I51" s="33"/>
      <c r="J51" s="36"/>
      <c r="K51" s="33"/>
    </row>
    <row r="52" spans="2:11" s="32" customFormat="1" ht="282.64999999999998" customHeight="1" x14ac:dyDescent="0.9">
      <c r="B52" s="33">
        <v>13</v>
      </c>
      <c r="C52" s="116" t="s">
        <v>174</v>
      </c>
      <c r="D52" s="116"/>
      <c r="E52" s="116"/>
      <c r="F52" s="117" t="s">
        <v>26</v>
      </c>
      <c r="G52" s="117"/>
      <c r="H52" s="34" t="s">
        <v>22</v>
      </c>
      <c r="I52" s="33"/>
      <c r="J52" s="36"/>
      <c r="K52" s="33"/>
    </row>
    <row r="53" spans="2:11" s="32" customFormat="1" ht="166.75" customHeight="1" x14ac:dyDescent="0.9">
      <c r="B53" s="33">
        <v>14</v>
      </c>
      <c r="C53" s="116" t="s">
        <v>175</v>
      </c>
      <c r="D53" s="116"/>
      <c r="E53" s="116"/>
      <c r="F53" s="117" t="s">
        <v>27</v>
      </c>
      <c r="G53" s="117"/>
      <c r="H53" s="34" t="s">
        <v>22</v>
      </c>
      <c r="I53" s="33"/>
      <c r="J53" s="36"/>
      <c r="K53" s="33"/>
    </row>
    <row r="54" spans="2:11" s="32" customFormat="1" ht="270.64999999999998" customHeight="1" x14ac:dyDescent="0.9">
      <c r="B54" s="33">
        <v>15</v>
      </c>
      <c r="C54" s="116" t="s">
        <v>176</v>
      </c>
      <c r="D54" s="116"/>
      <c r="E54" s="116"/>
      <c r="F54" s="117" t="s">
        <v>28</v>
      </c>
      <c r="G54" s="117"/>
      <c r="H54" s="33" t="s">
        <v>9</v>
      </c>
      <c r="I54" s="33"/>
      <c r="J54" s="36"/>
      <c r="K54" s="33"/>
    </row>
    <row r="55" spans="2:11" s="32" customFormat="1" ht="267" customHeight="1" x14ac:dyDescent="0.9">
      <c r="B55" s="33">
        <v>16</v>
      </c>
      <c r="C55" s="116" t="s">
        <v>177</v>
      </c>
      <c r="D55" s="116"/>
      <c r="E55" s="116"/>
      <c r="F55" s="117" t="s">
        <v>29</v>
      </c>
      <c r="G55" s="117"/>
      <c r="H55" s="33" t="s">
        <v>13</v>
      </c>
      <c r="I55" s="33">
        <f>J23</f>
        <v>0</v>
      </c>
      <c r="J55" s="36"/>
      <c r="K55" s="33"/>
    </row>
    <row r="56" spans="2:11" s="32" customFormat="1" ht="52.75" customHeight="1" x14ac:dyDescent="0.9">
      <c r="B56" s="33">
        <v>17</v>
      </c>
      <c r="C56" s="113" t="s">
        <v>131</v>
      </c>
      <c r="D56" s="113"/>
      <c r="E56" s="113"/>
      <c r="F56" s="117" t="s">
        <v>132</v>
      </c>
      <c r="G56" s="117"/>
      <c r="H56" s="37"/>
      <c r="I56" s="33"/>
      <c r="J56" s="36"/>
      <c r="K56" s="33"/>
    </row>
    <row r="57" spans="2:11" s="32" customFormat="1" ht="87" customHeight="1" x14ac:dyDescent="0.9">
      <c r="B57" s="33">
        <v>18</v>
      </c>
      <c r="C57" s="116" t="s">
        <v>178</v>
      </c>
      <c r="D57" s="116"/>
      <c r="E57" s="116"/>
      <c r="F57" s="117" t="s">
        <v>30</v>
      </c>
      <c r="G57" s="117"/>
      <c r="H57" s="33" t="s">
        <v>9</v>
      </c>
      <c r="I57" s="33"/>
      <c r="J57" s="36"/>
      <c r="K57" s="33"/>
    </row>
    <row r="58" spans="2:11" s="32" customFormat="1" ht="163.4" customHeight="1" x14ac:dyDescent="0.9">
      <c r="B58" s="33">
        <v>19</v>
      </c>
      <c r="C58" s="116" t="s">
        <v>179</v>
      </c>
      <c r="D58" s="116"/>
      <c r="E58" s="116"/>
      <c r="F58" s="117" t="s">
        <v>31</v>
      </c>
      <c r="G58" s="117"/>
      <c r="H58" s="33" t="s">
        <v>9</v>
      </c>
      <c r="I58" s="35"/>
      <c r="J58" s="36"/>
      <c r="K58" s="23"/>
    </row>
    <row r="59" spans="2:11" s="32" customFormat="1" ht="122.4" customHeight="1" x14ac:dyDescent="0.9">
      <c r="B59" s="33">
        <v>20</v>
      </c>
      <c r="C59" s="116" t="s">
        <v>180</v>
      </c>
      <c r="D59" s="116"/>
      <c r="E59" s="116"/>
      <c r="F59" s="117" t="s">
        <v>32</v>
      </c>
      <c r="G59" s="117"/>
      <c r="H59" s="33" t="s">
        <v>9</v>
      </c>
      <c r="I59" s="33"/>
      <c r="J59" s="36"/>
      <c r="K59" s="33"/>
    </row>
    <row r="60" spans="2:11" s="32" customFormat="1" ht="103.75" customHeight="1" x14ac:dyDescent="0.9">
      <c r="B60" s="33">
        <v>21</v>
      </c>
      <c r="C60" s="116" t="s">
        <v>181</v>
      </c>
      <c r="D60" s="116"/>
      <c r="E60" s="116"/>
      <c r="F60" s="117" t="s">
        <v>33</v>
      </c>
      <c r="G60" s="117"/>
      <c r="H60" s="33" t="s">
        <v>9</v>
      </c>
      <c r="I60" s="33">
        <f>J19</f>
        <v>168</v>
      </c>
      <c r="J60" s="36"/>
      <c r="K60" s="33"/>
    </row>
    <row r="61" spans="2:11" s="32" customFormat="1" ht="214.75" customHeight="1" x14ac:dyDescent="0.9">
      <c r="B61" s="33">
        <v>22</v>
      </c>
      <c r="C61" s="116" t="s">
        <v>182</v>
      </c>
      <c r="D61" s="116"/>
      <c r="E61" s="116"/>
      <c r="F61" s="117" t="s">
        <v>34</v>
      </c>
      <c r="G61" s="117"/>
      <c r="H61" s="33" t="s">
        <v>9</v>
      </c>
      <c r="I61" s="33"/>
      <c r="J61" s="36"/>
      <c r="K61" s="33"/>
    </row>
    <row r="62" spans="2:11" s="32" customFormat="1" ht="32.15" customHeight="1" x14ac:dyDescent="0.9">
      <c r="B62" s="33">
        <v>23</v>
      </c>
      <c r="C62" s="113" t="s">
        <v>133</v>
      </c>
      <c r="D62" s="113"/>
      <c r="E62" s="113"/>
      <c r="F62" s="117"/>
      <c r="G62" s="117"/>
      <c r="H62" s="26"/>
      <c r="I62" s="33"/>
      <c r="J62" s="36"/>
      <c r="K62" s="33"/>
    </row>
    <row r="63" spans="2:11" s="32" customFormat="1" ht="64.400000000000006" customHeight="1" x14ac:dyDescent="0.9">
      <c r="B63" s="33">
        <v>24</v>
      </c>
      <c r="C63" s="116" t="s">
        <v>183</v>
      </c>
      <c r="D63" s="116"/>
      <c r="E63" s="116"/>
      <c r="F63" s="117" t="s">
        <v>35</v>
      </c>
      <c r="G63" s="117"/>
      <c r="H63" s="33"/>
      <c r="I63" s="33"/>
      <c r="J63" s="36"/>
      <c r="K63" s="24"/>
    </row>
    <row r="64" spans="2:11" s="32" customFormat="1" ht="102.65" customHeight="1" x14ac:dyDescent="0.9">
      <c r="B64" s="33">
        <v>25</v>
      </c>
      <c r="C64" s="116" t="s">
        <v>184</v>
      </c>
      <c r="D64" s="116"/>
      <c r="E64" s="116"/>
      <c r="F64" s="117" t="s">
        <v>36</v>
      </c>
      <c r="G64" s="117"/>
      <c r="H64" s="34" t="s">
        <v>22</v>
      </c>
      <c r="I64" s="35"/>
      <c r="J64" s="36"/>
      <c r="K64" s="23"/>
    </row>
    <row r="65" spans="2:11" s="32" customFormat="1" ht="216.65" customHeight="1" x14ac:dyDescent="0.9">
      <c r="B65" s="33">
        <v>26</v>
      </c>
      <c r="C65" s="116" t="s">
        <v>185</v>
      </c>
      <c r="D65" s="116"/>
      <c r="E65" s="116"/>
      <c r="F65" s="117" t="s">
        <v>37</v>
      </c>
      <c r="G65" s="117"/>
      <c r="H65" s="34" t="s">
        <v>22</v>
      </c>
      <c r="I65" s="33"/>
      <c r="J65" s="36"/>
      <c r="K65" s="33"/>
    </row>
    <row r="66" spans="2:11" s="32" customFormat="1" ht="180.65" customHeight="1" x14ac:dyDescent="0.9">
      <c r="B66" s="33">
        <v>27</v>
      </c>
      <c r="C66" s="116" t="s">
        <v>186</v>
      </c>
      <c r="D66" s="116"/>
      <c r="E66" s="116"/>
      <c r="F66" s="117" t="s">
        <v>38</v>
      </c>
      <c r="G66" s="117"/>
      <c r="H66" s="34" t="s">
        <v>9</v>
      </c>
      <c r="I66" s="33">
        <v>0</v>
      </c>
      <c r="J66" s="36"/>
      <c r="K66" s="33"/>
    </row>
    <row r="67" spans="2:11" s="32" customFormat="1" ht="153" customHeight="1" x14ac:dyDescent="0.9">
      <c r="B67" s="33">
        <v>28</v>
      </c>
      <c r="C67" s="116" t="s">
        <v>39</v>
      </c>
      <c r="D67" s="116"/>
      <c r="E67" s="116"/>
      <c r="F67" s="117" t="s">
        <v>40</v>
      </c>
      <c r="G67" s="117"/>
      <c r="H67" s="34" t="s">
        <v>9</v>
      </c>
      <c r="I67" s="33"/>
      <c r="J67" s="36"/>
      <c r="K67" s="33"/>
    </row>
    <row r="68" spans="2:11" s="32" customFormat="1" ht="111.65" customHeight="1" x14ac:dyDescent="0.9">
      <c r="B68" s="33">
        <v>29</v>
      </c>
      <c r="C68" s="116" t="s">
        <v>187</v>
      </c>
      <c r="D68" s="116"/>
      <c r="E68" s="116"/>
      <c r="F68" s="117" t="s">
        <v>41</v>
      </c>
      <c r="G68" s="117"/>
      <c r="H68" s="34" t="s">
        <v>9</v>
      </c>
      <c r="I68" s="35"/>
      <c r="J68" s="36"/>
      <c r="K68" s="33"/>
    </row>
    <row r="69" spans="2:11" s="32" customFormat="1" ht="241.75" customHeight="1" x14ac:dyDescent="0.9">
      <c r="B69" s="33">
        <v>30</v>
      </c>
      <c r="C69" s="116" t="s">
        <v>188</v>
      </c>
      <c r="D69" s="116"/>
      <c r="E69" s="116"/>
      <c r="F69" s="117" t="s">
        <v>42</v>
      </c>
      <c r="G69" s="117"/>
      <c r="H69" s="34" t="s">
        <v>22</v>
      </c>
      <c r="I69" s="35"/>
      <c r="J69" s="36"/>
      <c r="K69" s="33"/>
    </row>
    <row r="70" spans="2:11" s="32" customFormat="1" ht="249" customHeight="1" x14ac:dyDescent="0.9">
      <c r="B70" s="33">
        <v>31</v>
      </c>
      <c r="C70" s="116" t="s">
        <v>134</v>
      </c>
      <c r="D70" s="116"/>
      <c r="E70" s="116"/>
      <c r="F70" s="117" t="s">
        <v>43</v>
      </c>
      <c r="G70" s="117"/>
      <c r="H70" s="34" t="s">
        <v>44</v>
      </c>
      <c r="I70" s="35"/>
      <c r="J70" s="36"/>
      <c r="K70" s="33"/>
    </row>
    <row r="71" spans="2:11" s="32" customFormat="1" ht="138" customHeight="1" x14ac:dyDescent="0.9">
      <c r="B71" s="33">
        <v>32</v>
      </c>
      <c r="C71" s="116" t="s">
        <v>189</v>
      </c>
      <c r="D71" s="116"/>
      <c r="E71" s="116"/>
      <c r="F71" s="117" t="s">
        <v>45</v>
      </c>
      <c r="G71" s="117"/>
      <c r="H71" s="34" t="s">
        <v>46</v>
      </c>
      <c r="I71" s="35">
        <f>J102</f>
        <v>1</v>
      </c>
      <c r="J71" s="36"/>
      <c r="K71" s="33"/>
    </row>
    <row r="72" spans="2:11" s="32" customFormat="1" ht="166.75" customHeight="1" x14ac:dyDescent="0.9">
      <c r="B72" s="33">
        <v>33</v>
      </c>
      <c r="C72" s="116" t="s">
        <v>190</v>
      </c>
      <c r="D72" s="116"/>
      <c r="E72" s="116"/>
      <c r="F72" s="117" t="s">
        <v>47</v>
      </c>
      <c r="G72" s="117"/>
      <c r="H72" s="34" t="s">
        <v>44</v>
      </c>
      <c r="I72" s="35"/>
      <c r="J72" s="36"/>
      <c r="K72" s="33"/>
    </row>
    <row r="73" spans="2:11" s="32" customFormat="1" ht="165" customHeight="1" x14ac:dyDescent="0.9">
      <c r="B73" s="33">
        <v>34</v>
      </c>
      <c r="C73" s="116" t="s">
        <v>191</v>
      </c>
      <c r="D73" s="116"/>
      <c r="E73" s="116"/>
      <c r="F73" s="117" t="s">
        <v>48</v>
      </c>
      <c r="G73" s="117"/>
      <c r="H73" s="34" t="s">
        <v>20</v>
      </c>
      <c r="I73" s="33"/>
      <c r="J73" s="36"/>
      <c r="K73" s="33"/>
    </row>
    <row r="74" spans="2:11" s="32" customFormat="1" ht="409.5" customHeight="1" x14ac:dyDescent="0.9">
      <c r="B74" s="33">
        <v>35</v>
      </c>
      <c r="C74" s="116" t="s">
        <v>192</v>
      </c>
      <c r="D74" s="116"/>
      <c r="E74" s="116"/>
      <c r="F74" s="117" t="s">
        <v>49</v>
      </c>
      <c r="G74" s="117"/>
      <c r="H74" s="34" t="s">
        <v>16</v>
      </c>
      <c r="I74" s="33"/>
      <c r="J74" s="36"/>
      <c r="K74" s="33"/>
    </row>
    <row r="75" spans="2:11" s="32" customFormat="1" ht="201" customHeight="1" x14ac:dyDescent="0.9">
      <c r="B75" s="33">
        <v>36</v>
      </c>
      <c r="C75" s="116" t="s">
        <v>193</v>
      </c>
      <c r="D75" s="116"/>
      <c r="E75" s="116"/>
      <c r="F75" s="117" t="s">
        <v>50</v>
      </c>
      <c r="G75" s="117"/>
      <c r="H75" s="33" t="s">
        <v>13</v>
      </c>
      <c r="I75" s="33"/>
      <c r="J75" s="36"/>
      <c r="K75" s="33"/>
    </row>
    <row r="76" spans="2:11" s="32" customFormat="1" ht="201" customHeight="1" x14ac:dyDescent="0.9">
      <c r="B76" s="33">
        <v>37</v>
      </c>
      <c r="C76" s="116" t="s">
        <v>194</v>
      </c>
      <c r="D76" s="116"/>
      <c r="E76" s="116"/>
      <c r="F76" s="117" t="s">
        <v>51</v>
      </c>
      <c r="G76" s="117"/>
      <c r="H76" s="33" t="s">
        <v>13</v>
      </c>
      <c r="I76" s="33"/>
      <c r="J76" s="36"/>
      <c r="K76" s="33"/>
    </row>
    <row r="77" spans="2:11" s="32" customFormat="1" ht="141" customHeight="1" x14ac:dyDescent="0.9">
      <c r="B77" s="33">
        <v>38</v>
      </c>
      <c r="C77" s="116" t="s">
        <v>52</v>
      </c>
      <c r="D77" s="116"/>
      <c r="E77" s="116"/>
      <c r="F77" s="118" t="s">
        <v>53</v>
      </c>
      <c r="G77" s="118"/>
      <c r="H77" s="33" t="s">
        <v>13</v>
      </c>
      <c r="I77" s="30"/>
      <c r="J77" s="36"/>
      <c r="K77" s="33"/>
    </row>
    <row r="78" spans="2:11" s="32" customFormat="1" ht="228.65" customHeight="1" x14ac:dyDescent="0.9">
      <c r="B78" s="33">
        <v>39</v>
      </c>
      <c r="C78" s="116" t="s">
        <v>54</v>
      </c>
      <c r="D78" s="116"/>
      <c r="E78" s="116"/>
      <c r="F78" s="118" t="s">
        <v>55</v>
      </c>
      <c r="G78" s="118"/>
      <c r="H78" s="33" t="s">
        <v>13</v>
      </c>
      <c r="I78" s="30"/>
      <c r="J78" s="36"/>
      <c r="K78" s="33"/>
    </row>
    <row r="79" spans="2:11" s="32" customFormat="1" ht="228.65" customHeight="1" x14ac:dyDescent="0.9">
      <c r="B79" s="33">
        <v>40</v>
      </c>
      <c r="C79" s="107" t="s">
        <v>135</v>
      </c>
      <c r="D79" s="107"/>
      <c r="E79" s="107"/>
      <c r="F79" s="118" t="s">
        <v>57</v>
      </c>
      <c r="G79" s="118"/>
      <c r="H79" s="33" t="s">
        <v>58</v>
      </c>
      <c r="I79" s="30"/>
      <c r="J79" s="36"/>
      <c r="K79" s="33"/>
    </row>
    <row r="80" spans="2:11" s="32" customFormat="1" ht="228.65" customHeight="1" x14ac:dyDescent="0.9">
      <c r="B80" s="33">
        <v>41</v>
      </c>
      <c r="C80" s="116" t="s">
        <v>59</v>
      </c>
      <c r="D80" s="116"/>
      <c r="E80" s="116"/>
      <c r="F80" s="117" t="s">
        <v>60</v>
      </c>
      <c r="G80" s="117"/>
      <c r="H80" s="23" t="s">
        <v>61</v>
      </c>
      <c r="I80" s="33"/>
      <c r="J80" s="36"/>
      <c r="K80" s="33"/>
    </row>
    <row r="81" spans="2:11" s="32" customFormat="1" ht="201" customHeight="1" x14ac:dyDescent="0.9">
      <c r="B81" s="33">
        <v>42</v>
      </c>
      <c r="C81" s="107" t="s">
        <v>62</v>
      </c>
      <c r="D81" s="107"/>
      <c r="E81" s="107"/>
      <c r="F81" s="117" t="s">
        <v>63</v>
      </c>
      <c r="G81" s="117"/>
      <c r="H81" s="23" t="s">
        <v>61</v>
      </c>
      <c r="I81" s="33"/>
      <c r="J81" s="36"/>
      <c r="K81" s="33"/>
    </row>
    <row r="82" spans="2:11" s="32" customFormat="1" ht="145.65" customHeight="1" x14ac:dyDescent="0.9">
      <c r="B82" s="33">
        <v>43</v>
      </c>
      <c r="C82" s="116" t="s">
        <v>136</v>
      </c>
      <c r="D82" s="116"/>
      <c r="E82" s="116"/>
      <c r="F82" s="117" t="s">
        <v>63</v>
      </c>
      <c r="G82" s="117"/>
      <c r="H82" s="23" t="s">
        <v>22</v>
      </c>
      <c r="I82" s="33"/>
      <c r="J82" s="36"/>
      <c r="K82" s="33"/>
    </row>
    <row r="83" spans="2:11" s="32" customFormat="1" ht="161.5" customHeight="1" x14ac:dyDescent="0.9">
      <c r="B83" s="33">
        <v>44</v>
      </c>
      <c r="C83" s="116" t="s">
        <v>137</v>
      </c>
      <c r="D83" s="116"/>
      <c r="E83" s="116"/>
      <c r="F83" s="117" t="s">
        <v>66</v>
      </c>
      <c r="G83" s="117"/>
      <c r="H83" s="23" t="s">
        <v>13</v>
      </c>
      <c r="I83" s="33"/>
      <c r="J83" s="36"/>
      <c r="K83" s="33"/>
    </row>
    <row r="84" spans="2:11" s="32" customFormat="1" ht="161.5" customHeight="1" x14ac:dyDescent="0.9">
      <c r="B84" s="33">
        <v>45</v>
      </c>
      <c r="C84" s="116" t="s">
        <v>71</v>
      </c>
      <c r="D84" s="116"/>
      <c r="E84" s="116"/>
      <c r="F84" s="117" t="s">
        <v>72</v>
      </c>
      <c r="G84" s="117"/>
      <c r="H84" s="23" t="s">
        <v>67</v>
      </c>
      <c r="I84" s="33"/>
      <c r="J84" s="36"/>
      <c r="K84" s="33"/>
    </row>
    <row r="85" spans="2:11" s="32" customFormat="1" ht="136.4" customHeight="1" x14ac:dyDescent="0.9">
      <c r="B85" s="33">
        <v>46</v>
      </c>
      <c r="C85" s="116" t="s">
        <v>138</v>
      </c>
      <c r="D85" s="116"/>
      <c r="E85" s="116"/>
      <c r="F85" s="117" t="s">
        <v>92</v>
      </c>
      <c r="G85" s="117"/>
      <c r="H85" s="23" t="s">
        <v>13</v>
      </c>
      <c r="I85" s="35">
        <f>J18</f>
        <v>0</v>
      </c>
      <c r="J85" s="36"/>
      <c r="K85" s="33"/>
    </row>
    <row r="86" spans="2:11" s="32" customFormat="1" ht="168" customHeight="1" x14ac:dyDescent="0.9">
      <c r="B86" s="33">
        <v>47</v>
      </c>
      <c r="C86" s="116" t="s">
        <v>75</v>
      </c>
      <c r="D86" s="116"/>
      <c r="E86" s="116"/>
      <c r="F86" s="117" t="s">
        <v>76</v>
      </c>
      <c r="G86" s="117"/>
      <c r="H86" s="23" t="s">
        <v>58</v>
      </c>
      <c r="I86" s="35"/>
      <c r="J86" s="36"/>
      <c r="K86" s="33">
        <v>0</v>
      </c>
    </row>
    <row r="87" spans="2:11" s="32" customFormat="1" ht="176.4" customHeight="1" x14ac:dyDescent="0.9">
      <c r="B87" s="33">
        <v>48</v>
      </c>
      <c r="C87" s="116" t="s">
        <v>139</v>
      </c>
      <c r="D87" s="116"/>
      <c r="E87" s="116"/>
      <c r="F87" s="108" t="s">
        <v>69</v>
      </c>
      <c r="G87" s="109"/>
      <c r="H87" s="22" t="s">
        <v>140</v>
      </c>
      <c r="I87" s="38"/>
      <c r="J87" s="38"/>
      <c r="K87" s="38"/>
    </row>
    <row r="88" spans="2:11" s="32" customFormat="1" ht="162.65" customHeight="1" x14ac:dyDescent="0.9">
      <c r="B88" s="33">
        <v>49</v>
      </c>
      <c r="C88" s="107" t="s">
        <v>73</v>
      </c>
      <c r="D88" s="107"/>
      <c r="E88" s="107"/>
      <c r="F88" s="108" t="s">
        <v>141</v>
      </c>
      <c r="G88" s="109"/>
      <c r="H88" s="22" t="s">
        <v>11</v>
      </c>
      <c r="I88" s="22"/>
      <c r="J88" s="22"/>
      <c r="K88" s="22"/>
    </row>
    <row r="89" spans="2:11" s="32" customFormat="1" ht="196.4" customHeight="1" x14ac:dyDescent="0.9">
      <c r="B89" s="33">
        <v>50</v>
      </c>
      <c r="C89" s="107" t="s">
        <v>81</v>
      </c>
      <c r="D89" s="107"/>
      <c r="E89" s="107"/>
      <c r="F89" s="108" t="s">
        <v>94</v>
      </c>
      <c r="G89" s="109"/>
      <c r="H89" s="22" t="s">
        <v>140</v>
      </c>
      <c r="I89" s="22"/>
      <c r="J89" s="22"/>
      <c r="K89" s="22"/>
    </row>
    <row r="90" spans="2:11" s="32" customFormat="1" ht="23" x14ac:dyDescent="0.95">
      <c r="B90" s="110" t="s">
        <v>142</v>
      </c>
      <c r="C90" s="111"/>
      <c r="D90" s="112"/>
      <c r="E90" s="39" t="s">
        <v>143</v>
      </c>
      <c r="F90" s="39"/>
      <c r="G90" s="39" t="s">
        <v>144</v>
      </c>
      <c r="H90" s="39" t="s">
        <v>145</v>
      </c>
      <c r="I90" s="37" t="s">
        <v>146</v>
      </c>
      <c r="J90" s="39" t="s">
        <v>4</v>
      </c>
      <c r="K90" s="39" t="s">
        <v>3</v>
      </c>
    </row>
    <row r="91" spans="2:11" s="32" customFormat="1" ht="23" x14ac:dyDescent="0.95">
      <c r="B91" s="37"/>
      <c r="C91" s="37"/>
      <c r="D91" s="37"/>
      <c r="E91" s="39"/>
      <c r="F91" s="39"/>
      <c r="G91" s="39"/>
      <c r="H91" s="39"/>
      <c r="I91" s="37"/>
      <c r="J91" s="39"/>
      <c r="K91" s="39"/>
    </row>
    <row r="92" spans="2:11" s="32" customFormat="1" ht="14.4" customHeight="1" x14ac:dyDescent="0.95">
      <c r="B92" s="40"/>
      <c r="C92" s="37"/>
      <c r="D92" s="37"/>
      <c r="E92" s="39"/>
      <c r="F92" s="39"/>
      <c r="G92" s="39"/>
      <c r="H92" s="39"/>
      <c r="I92" s="37"/>
      <c r="J92" s="39"/>
      <c r="K92" s="39"/>
    </row>
    <row r="93" spans="2:11" s="32" customFormat="1" ht="23" x14ac:dyDescent="0.95">
      <c r="B93" s="113" t="s">
        <v>147</v>
      </c>
      <c r="C93" s="113"/>
      <c r="D93" s="113"/>
      <c r="E93" s="113"/>
      <c r="F93" s="41"/>
      <c r="G93" s="41"/>
      <c r="H93" s="41"/>
      <c r="I93" s="34"/>
      <c r="J93" s="40"/>
      <c r="K93" s="39"/>
    </row>
    <row r="94" spans="2:11" s="32" customFormat="1" ht="23" x14ac:dyDescent="0.95">
      <c r="B94" s="114" t="s">
        <v>119</v>
      </c>
      <c r="C94" s="114"/>
      <c r="D94" s="114"/>
      <c r="E94" s="37">
        <v>13</v>
      </c>
      <c r="F94" s="41"/>
      <c r="G94" s="34">
        <v>5</v>
      </c>
      <c r="H94" s="34">
        <v>2</v>
      </c>
      <c r="I94" s="42">
        <v>4</v>
      </c>
      <c r="J94" s="43">
        <f>I94*H94*G94*E94</f>
        <v>520</v>
      </c>
      <c r="K94" s="39"/>
    </row>
    <row r="95" spans="2:11" s="32" customFormat="1" ht="23" x14ac:dyDescent="0.95">
      <c r="B95" s="115" t="s">
        <v>148</v>
      </c>
      <c r="C95" s="115"/>
      <c r="D95" s="115"/>
      <c r="E95" s="31"/>
      <c r="F95" s="41"/>
      <c r="G95" s="41"/>
      <c r="H95" s="41"/>
      <c r="I95" s="42"/>
      <c r="J95" s="43">
        <f>SUM(J94:J94)</f>
        <v>520</v>
      </c>
      <c r="K95" s="34" t="s">
        <v>16</v>
      </c>
    </row>
    <row r="96" spans="2:11" s="32" customFormat="1" ht="23" x14ac:dyDescent="0.95">
      <c r="B96" s="34"/>
      <c r="C96" s="44"/>
      <c r="D96" s="34"/>
      <c r="E96" s="31"/>
      <c r="F96" s="41"/>
      <c r="G96" s="41"/>
      <c r="H96" s="41"/>
      <c r="I96" s="42"/>
      <c r="J96" s="34"/>
      <c r="K96" s="34"/>
    </row>
    <row r="97" spans="2:11" s="32" customFormat="1" x14ac:dyDescent="0.9">
      <c r="B97" s="24"/>
      <c r="C97" s="23"/>
      <c r="D97" s="23"/>
      <c r="E97" s="25"/>
      <c r="F97" s="25"/>
      <c r="G97" s="25"/>
      <c r="H97" s="25"/>
      <c r="I97" s="23"/>
      <c r="J97" s="25"/>
      <c r="K97" s="24"/>
    </row>
    <row r="98" spans="2:11" s="32" customFormat="1" x14ac:dyDescent="0.9">
      <c r="B98" s="104" t="s">
        <v>149</v>
      </c>
      <c r="C98" s="104"/>
      <c r="D98" s="104"/>
      <c r="E98" s="45"/>
      <c r="F98" s="45"/>
      <c r="G98" s="25"/>
      <c r="H98" s="25"/>
      <c r="I98" s="23"/>
      <c r="J98" s="25"/>
      <c r="K98" s="24"/>
    </row>
    <row r="99" spans="2:11" s="32" customFormat="1" x14ac:dyDescent="0.9">
      <c r="B99" s="101" t="s">
        <v>150</v>
      </c>
      <c r="C99" s="101"/>
      <c r="D99" s="101"/>
      <c r="E99" s="46"/>
      <c r="F99" s="46"/>
      <c r="G99" s="25"/>
      <c r="H99" s="25"/>
      <c r="I99" s="23"/>
      <c r="J99" s="47">
        <f>J27</f>
        <v>0.8</v>
      </c>
      <c r="K99" s="24"/>
    </row>
    <row r="100" spans="2:11" s="32" customFormat="1" x14ac:dyDescent="0.9">
      <c r="B100" s="101" t="s">
        <v>151</v>
      </c>
      <c r="C100" s="101"/>
      <c r="D100" s="101"/>
      <c r="E100" s="46"/>
      <c r="F100" s="46"/>
      <c r="G100" s="25"/>
      <c r="H100" s="25"/>
      <c r="I100" s="23"/>
      <c r="J100" s="47">
        <f>J99*0.1</f>
        <v>8.0000000000000016E-2</v>
      </c>
      <c r="K100" s="24"/>
    </row>
    <row r="101" spans="2:11" s="32" customFormat="1" x14ac:dyDescent="0.9">
      <c r="B101" s="105" t="s">
        <v>148</v>
      </c>
      <c r="C101" s="105"/>
      <c r="D101" s="105"/>
      <c r="E101" s="46"/>
      <c r="F101" s="46"/>
      <c r="G101" s="25"/>
      <c r="H101" s="25"/>
      <c r="I101" s="23"/>
      <c r="J101" s="47">
        <f>SUM(J99:J100)</f>
        <v>0.88000000000000012</v>
      </c>
      <c r="K101" s="23" t="s">
        <v>20</v>
      </c>
    </row>
    <row r="102" spans="2:11" s="32" customFormat="1" x14ac:dyDescent="0.9">
      <c r="B102" s="105" t="s">
        <v>148</v>
      </c>
      <c r="C102" s="105"/>
      <c r="D102" s="105"/>
      <c r="E102" s="46"/>
      <c r="F102" s="46"/>
      <c r="G102" s="25"/>
      <c r="H102" s="25"/>
      <c r="I102" s="23"/>
      <c r="J102" s="47">
        <f>ROUND(J101,0)</f>
        <v>1</v>
      </c>
      <c r="K102" s="23" t="s">
        <v>20</v>
      </c>
    </row>
    <row r="103" spans="2:11" s="32" customFormat="1" x14ac:dyDescent="0.9">
      <c r="B103" s="104" t="s">
        <v>152</v>
      </c>
      <c r="C103" s="104"/>
      <c r="D103" s="104"/>
      <c r="E103" s="15"/>
      <c r="F103" s="25"/>
      <c r="G103" s="25"/>
      <c r="H103" s="25"/>
      <c r="I103" s="30"/>
      <c r="J103" s="23"/>
      <c r="K103" s="23"/>
    </row>
    <row r="104" spans="2:11" s="32" customFormat="1" x14ac:dyDescent="0.9">
      <c r="B104" s="101" t="s">
        <v>153</v>
      </c>
      <c r="C104" s="101"/>
      <c r="D104" s="101"/>
      <c r="E104" s="15"/>
      <c r="F104" s="15"/>
      <c r="G104" s="25"/>
      <c r="H104" s="25"/>
      <c r="I104" s="23"/>
      <c r="J104" s="47">
        <f>J30</f>
        <v>0</v>
      </c>
      <c r="K104" s="23"/>
    </row>
    <row r="105" spans="2:11" s="32" customFormat="1" x14ac:dyDescent="0.9">
      <c r="B105" s="101" t="s">
        <v>151</v>
      </c>
      <c r="C105" s="101"/>
      <c r="D105" s="101"/>
      <c r="E105" s="15"/>
      <c r="F105" s="15"/>
      <c r="G105" s="25"/>
      <c r="H105" s="25"/>
      <c r="I105" s="23"/>
      <c r="J105" s="47">
        <f>J104*0.1</f>
        <v>0</v>
      </c>
      <c r="K105" s="23"/>
    </row>
    <row r="106" spans="2:11" s="32" customFormat="1" x14ac:dyDescent="0.9">
      <c r="B106" s="105" t="s">
        <v>148</v>
      </c>
      <c r="C106" s="105"/>
      <c r="D106" s="105"/>
      <c r="E106" s="15"/>
      <c r="F106" s="15"/>
      <c r="G106" s="25"/>
      <c r="H106" s="25"/>
      <c r="I106" s="23"/>
      <c r="J106" s="47">
        <f>SUM(J104:J105)</f>
        <v>0</v>
      </c>
      <c r="K106" s="23" t="s">
        <v>9</v>
      </c>
    </row>
    <row r="107" spans="2:11" s="32" customFormat="1" x14ac:dyDescent="0.9">
      <c r="B107" s="16"/>
      <c r="C107" s="48"/>
      <c r="D107" s="48"/>
      <c r="E107" s="15"/>
      <c r="F107" s="15"/>
      <c r="G107" s="25"/>
      <c r="H107" s="25"/>
      <c r="I107" s="23"/>
      <c r="J107" s="47"/>
      <c r="K107" s="23"/>
    </row>
    <row r="108" spans="2:11" s="32" customFormat="1" x14ac:dyDescent="0.9">
      <c r="B108" s="106" t="s">
        <v>154</v>
      </c>
      <c r="C108" s="106"/>
      <c r="D108" s="106"/>
      <c r="E108" s="106"/>
      <c r="F108" s="15"/>
      <c r="G108" s="25"/>
      <c r="H108" s="25"/>
      <c r="I108" s="23"/>
      <c r="J108" s="47"/>
      <c r="K108" s="23"/>
    </row>
    <row r="109" spans="2:11" s="32" customFormat="1" x14ac:dyDescent="0.9">
      <c r="B109" s="101" t="s">
        <v>155</v>
      </c>
      <c r="C109" s="101"/>
      <c r="D109" s="101"/>
      <c r="E109" s="15"/>
      <c r="F109" s="15"/>
      <c r="G109" s="25"/>
      <c r="H109" s="25"/>
      <c r="I109" s="23"/>
      <c r="J109" s="47">
        <f>J106</f>
        <v>0</v>
      </c>
      <c r="K109" s="24" t="s">
        <v>9</v>
      </c>
    </row>
    <row r="110" spans="2:11" s="32" customFormat="1" x14ac:dyDescent="0.9">
      <c r="B110" s="101"/>
      <c r="C110" s="101"/>
      <c r="D110" s="101"/>
      <c r="E110" s="15"/>
      <c r="F110" s="15"/>
      <c r="G110" s="102">
        <v>0</v>
      </c>
      <c r="H110" s="102"/>
      <c r="I110" s="102"/>
      <c r="J110" s="47">
        <f>J109/0.3</f>
        <v>0</v>
      </c>
      <c r="K110" s="24"/>
    </row>
    <row r="111" spans="2:11" s="32" customFormat="1" x14ac:dyDescent="0.9">
      <c r="B111" s="101" t="s">
        <v>156</v>
      </c>
      <c r="C111" s="101"/>
      <c r="D111" s="101"/>
      <c r="E111" s="45"/>
      <c r="F111" s="45"/>
      <c r="G111" s="45"/>
      <c r="H111" s="25"/>
      <c r="I111" s="23"/>
      <c r="J111" s="47">
        <f>ROUND(J110,0)</f>
        <v>0</v>
      </c>
      <c r="K111" s="23" t="s">
        <v>22</v>
      </c>
    </row>
    <row r="112" spans="2:11" x14ac:dyDescent="0.9">
      <c r="B112" s="24"/>
      <c r="C112" s="23"/>
      <c r="D112" s="23"/>
      <c r="E112" s="25"/>
      <c r="F112" s="25"/>
      <c r="G112" s="25"/>
      <c r="H112" s="25"/>
      <c r="I112" s="23"/>
      <c r="J112" s="25"/>
      <c r="K112" s="25"/>
    </row>
    <row r="113" spans="1:30" x14ac:dyDescent="0.9">
      <c r="B113" s="104" t="s">
        <v>157</v>
      </c>
      <c r="C113" s="104"/>
      <c r="D113" s="104"/>
      <c r="E113" s="15"/>
      <c r="F113" s="15"/>
      <c r="G113" s="25"/>
      <c r="H113" s="25"/>
      <c r="I113" s="23"/>
      <c r="J113" s="25"/>
      <c r="K113" s="25"/>
    </row>
    <row r="114" spans="1:30" x14ac:dyDescent="0.9">
      <c r="B114" s="101" t="s">
        <v>158</v>
      </c>
      <c r="C114" s="101"/>
      <c r="D114" s="101"/>
      <c r="E114" s="15"/>
      <c r="F114" s="15"/>
      <c r="G114" s="102">
        <v>0</v>
      </c>
      <c r="H114" s="102"/>
      <c r="I114" s="102"/>
      <c r="J114" s="47">
        <f>J111*0.5</f>
        <v>0</v>
      </c>
      <c r="K114" s="23" t="s">
        <v>44</v>
      </c>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s="25" customFormat="1" x14ac:dyDescent="0.9">
      <c r="A117" s="49"/>
      <c r="B117" s="104" t="s">
        <v>159</v>
      </c>
      <c r="C117" s="104"/>
      <c r="D117" s="104"/>
      <c r="E117" s="15"/>
      <c r="F117" s="15"/>
      <c r="I117" s="23"/>
      <c r="L117" s="14"/>
      <c r="M117" s="14"/>
      <c r="N117" s="14"/>
      <c r="O117" s="14"/>
      <c r="P117" s="14"/>
      <c r="Q117" s="14"/>
      <c r="R117" s="14"/>
      <c r="S117" s="14"/>
      <c r="T117" s="14"/>
      <c r="U117" s="14"/>
      <c r="V117" s="14"/>
      <c r="W117" s="14"/>
      <c r="X117" s="14"/>
      <c r="Y117" s="14"/>
      <c r="Z117" s="14"/>
      <c r="AA117" s="14"/>
      <c r="AB117" s="14"/>
      <c r="AC117" s="14"/>
      <c r="AD117" s="14"/>
    </row>
    <row r="118" spans="1:30" s="25" customFormat="1" x14ac:dyDescent="0.9">
      <c r="A118" s="49"/>
      <c r="B118" s="101" t="s">
        <v>160</v>
      </c>
      <c r="C118" s="101"/>
      <c r="D118" s="101"/>
      <c r="E118" s="15"/>
      <c r="F118" s="15"/>
      <c r="G118" s="102">
        <v>0</v>
      </c>
      <c r="H118" s="102"/>
      <c r="I118" s="102"/>
      <c r="J118" s="47">
        <f>J115*1</f>
        <v>0</v>
      </c>
      <c r="K118" s="23" t="s">
        <v>44</v>
      </c>
      <c r="L118" s="14"/>
      <c r="M118" s="14"/>
      <c r="N118" s="14"/>
      <c r="O118" s="14"/>
      <c r="P118" s="14"/>
      <c r="Q118" s="14"/>
      <c r="R118" s="14"/>
      <c r="S118" s="14"/>
      <c r="T118" s="14"/>
      <c r="U118" s="14"/>
      <c r="V118" s="14"/>
      <c r="W118" s="14"/>
      <c r="X118" s="14"/>
      <c r="Y118" s="14"/>
      <c r="Z118" s="14"/>
      <c r="AA118" s="14"/>
      <c r="AB118" s="14"/>
      <c r="AC118" s="14"/>
      <c r="AD118" s="14"/>
    </row>
    <row r="119" spans="1:30" s="25" customFormat="1" x14ac:dyDescent="0.9">
      <c r="A119" s="49"/>
      <c r="B119" s="24"/>
      <c r="C119" s="23"/>
      <c r="D119" s="23"/>
      <c r="I119" s="23"/>
      <c r="L119" s="14"/>
      <c r="M119" s="14"/>
      <c r="N119" s="14"/>
      <c r="O119" s="14"/>
      <c r="P119" s="14"/>
      <c r="Q119" s="14"/>
      <c r="R119" s="14"/>
      <c r="S119" s="14"/>
      <c r="T119" s="14"/>
      <c r="U119" s="14"/>
      <c r="V119" s="14"/>
      <c r="W119" s="14"/>
      <c r="X119" s="14"/>
      <c r="Y119" s="14"/>
      <c r="Z119" s="14"/>
      <c r="AA119" s="14"/>
      <c r="AB119" s="14"/>
      <c r="AC119" s="14"/>
      <c r="AD119" s="14"/>
    </row>
    <row r="120" spans="1:30" x14ac:dyDescent="0.9">
      <c r="B120" s="103"/>
      <c r="C120" s="103"/>
      <c r="D120" s="103"/>
      <c r="E120" s="15"/>
      <c r="F120" s="15"/>
      <c r="G120" s="25"/>
      <c r="H120" s="25"/>
      <c r="I120" s="23"/>
      <c r="J120" s="24"/>
      <c r="K120" s="25"/>
    </row>
  </sheetData>
  <mergeCells count="144">
    <mergeCell ref="B15:K15"/>
    <mergeCell ref="C26:D26"/>
    <mergeCell ref="C27:D27"/>
    <mergeCell ref="C28:D28"/>
    <mergeCell ref="C29:D29"/>
    <mergeCell ref="C30:D30"/>
    <mergeCell ref="E9:K9"/>
    <mergeCell ref="B13:B14"/>
    <mergeCell ref="C13:C14"/>
    <mergeCell ref="D13:D14"/>
    <mergeCell ref="E13:E14"/>
    <mergeCell ref="G13:I13"/>
    <mergeCell ref="J13:J14"/>
    <mergeCell ref="K13:K14"/>
    <mergeCell ref="C41:E41"/>
    <mergeCell ref="F41:G41"/>
    <mergeCell ref="C42:E42"/>
    <mergeCell ref="F42:G42"/>
    <mergeCell ref="C43:E43"/>
    <mergeCell ref="F43:G43"/>
    <mergeCell ref="C31:D31"/>
    <mergeCell ref="C32:D32"/>
    <mergeCell ref="B37:J37"/>
    <mergeCell ref="C39:E39"/>
    <mergeCell ref="F39:G39"/>
    <mergeCell ref="C40:E40"/>
    <mergeCell ref="F40:G40"/>
    <mergeCell ref="C47:E47"/>
    <mergeCell ref="F47:G47"/>
    <mergeCell ref="C48:E48"/>
    <mergeCell ref="F48:G48"/>
    <mergeCell ref="C49:E49"/>
    <mergeCell ref="F49:G49"/>
    <mergeCell ref="C44:E44"/>
    <mergeCell ref="F44:G44"/>
    <mergeCell ref="C45:E45"/>
    <mergeCell ref="F45:G45"/>
    <mergeCell ref="C46:E46"/>
    <mergeCell ref="F46:G46"/>
    <mergeCell ref="C53:E53"/>
    <mergeCell ref="F53:G53"/>
    <mergeCell ref="C54:E54"/>
    <mergeCell ref="F54:G54"/>
    <mergeCell ref="C55:E55"/>
    <mergeCell ref="F55:G55"/>
    <mergeCell ref="C50:E50"/>
    <mergeCell ref="F50:G50"/>
    <mergeCell ref="C51:E51"/>
    <mergeCell ref="F51:G51"/>
    <mergeCell ref="C52:E52"/>
    <mergeCell ref="F52:G52"/>
    <mergeCell ref="C59:E59"/>
    <mergeCell ref="F59:G59"/>
    <mergeCell ref="C60:E60"/>
    <mergeCell ref="F60:G60"/>
    <mergeCell ref="C61:E61"/>
    <mergeCell ref="F61:G61"/>
    <mergeCell ref="C56:E56"/>
    <mergeCell ref="F56:G56"/>
    <mergeCell ref="C57:E57"/>
    <mergeCell ref="F57:G57"/>
    <mergeCell ref="C58:E58"/>
    <mergeCell ref="F58:G58"/>
    <mergeCell ref="C65:E65"/>
    <mergeCell ref="F65:G65"/>
    <mergeCell ref="C66:E66"/>
    <mergeCell ref="F66:G66"/>
    <mergeCell ref="C67:E67"/>
    <mergeCell ref="F67:G67"/>
    <mergeCell ref="C62:E62"/>
    <mergeCell ref="F62:G62"/>
    <mergeCell ref="C63:E63"/>
    <mergeCell ref="F63:G63"/>
    <mergeCell ref="C64:E64"/>
    <mergeCell ref="F64:G64"/>
    <mergeCell ref="C71:E71"/>
    <mergeCell ref="F71:G71"/>
    <mergeCell ref="C72:E72"/>
    <mergeCell ref="F72:G72"/>
    <mergeCell ref="C73:E73"/>
    <mergeCell ref="F73:G73"/>
    <mergeCell ref="C68:E68"/>
    <mergeCell ref="F68:G68"/>
    <mergeCell ref="C69:E69"/>
    <mergeCell ref="F69:G69"/>
    <mergeCell ref="C70:E70"/>
    <mergeCell ref="F70:G70"/>
    <mergeCell ref="C77:E77"/>
    <mergeCell ref="F77:G77"/>
    <mergeCell ref="C78:E78"/>
    <mergeCell ref="F78:G78"/>
    <mergeCell ref="C79:E79"/>
    <mergeCell ref="F79:G79"/>
    <mergeCell ref="C74:E74"/>
    <mergeCell ref="F74:G74"/>
    <mergeCell ref="C75:E75"/>
    <mergeCell ref="F75:G75"/>
    <mergeCell ref="C76:E76"/>
    <mergeCell ref="F76:G76"/>
    <mergeCell ref="C83:E83"/>
    <mergeCell ref="F83:G83"/>
    <mergeCell ref="C84:E84"/>
    <mergeCell ref="F84:G84"/>
    <mergeCell ref="C85:E85"/>
    <mergeCell ref="F85:G85"/>
    <mergeCell ref="C80:E80"/>
    <mergeCell ref="F80:G80"/>
    <mergeCell ref="C81:E81"/>
    <mergeCell ref="F81:G81"/>
    <mergeCell ref="C82:E82"/>
    <mergeCell ref="F82:G82"/>
    <mergeCell ref="C89:E89"/>
    <mergeCell ref="F89:G89"/>
    <mergeCell ref="B90:D90"/>
    <mergeCell ref="B93:E93"/>
    <mergeCell ref="B94:D94"/>
    <mergeCell ref="B95:D95"/>
    <mergeCell ref="C86:E86"/>
    <mergeCell ref="F86:G86"/>
    <mergeCell ref="C87:E87"/>
    <mergeCell ref="F87:G87"/>
    <mergeCell ref="C88:E88"/>
    <mergeCell ref="F88:G88"/>
    <mergeCell ref="B104:D104"/>
    <mergeCell ref="B105:D105"/>
    <mergeCell ref="B106:D106"/>
    <mergeCell ref="B108:E108"/>
    <mergeCell ref="B109:D109"/>
    <mergeCell ref="B110:D110"/>
    <mergeCell ref="B98:D98"/>
    <mergeCell ref="B99:D99"/>
    <mergeCell ref="B100:D100"/>
    <mergeCell ref="B101:D101"/>
    <mergeCell ref="B102:D102"/>
    <mergeCell ref="B103:D103"/>
    <mergeCell ref="B118:D118"/>
    <mergeCell ref="G118:I118"/>
    <mergeCell ref="B120:D120"/>
    <mergeCell ref="G110:I110"/>
    <mergeCell ref="B111:D111"/>
    <mergeCell ref="B113:D113"/>
    <mergeCell ref="B114:D114"/>
    <mergeCell ref="G114:I114"/>
    <mergeCell ref="B117:D117"/>
  </mergeCells>
  <pageMargins left="0.70866141732283472" right="0.70866141732283472" top="0.74803149606299213" bottom="0.74803149606299213" header="0.31496062992125984" footer="0.31496062992125984"/>
  <pageSetup scale="48" fitToHeight="12" orientation="landscape" r:id="rId1"/>
  <headerFooter>
    <oddHeader>&amp;A</oddHeader>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ADCAD-5C24-4D1D-A161-91B8AFEE2C66}">
  <sheetPr>
    <tabColor rgb="FFFFFF00"/>
    <pageSetUpPr fitToPage="1"/>
  </sheetPr>
  <dimension ref="A2:AD119"/>
  <sheetViews>
    <sheetView view="pageBreakPreview" zoomScale="70" zoomScaleNormal="67" zoomScaleSheetLayoutView="7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252</v>
      </c>
    </row>
    <row r="5" spans="2:11" ht="21" customHeight="1" x14ac:dyDescent="0.9">
      <c r="B5" s="15" t="s">
        <v>101</v>
      </c>
      <c r="C5" s="16" t="s">
        <v>271</v>
      </c>
    </row>
    <row r="6" spans="2:11" ht="21" customHeight="1" x14ac:dyDescent="0.9">
      <c r="B6" s="15" t="s">
        <v>102</v>
      </c>
      <c r="C6" s="16"/>
    </row>
    <row r="7" spans="2:11" ht="21" customHeight="1" x14ac:dyDescent="0.9">
      <c r="B7" s="15" t="s">
        <v>103</v>
      </c>
      <c r="C7" s="16">
        <v>13</v>
      </c>
    </row>
    <row r="8" spans="2:11" ht="21" customHeight="1" x14ac:dyDescent="0.9">
      <c r="B8" s="15" t="s">
        <v>104</v>
      </c>
      <c r="C8" s="16" t="s">
        <v>274</v>
      </c>
    </row>
    <row r="9" spans="2:11" ht="41.4" customHeight="1" x14ac:dyDescent="0.9">
      <c r="B9" s="17" t="s">
        <v>105</v>
      </c>
      <c r="C9" s="16">
        <f>C7+1</f>
        <v>14</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254</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500.5+3.5+3.5</f>
        <v>507.5</v>
      </c>
      <c r="H16" s="23"/>
      <c r="I16" s="24"/>
      <c r="J16" s="23"/>
      <c r="K16" s="23" t="s">
        <v>213</v>
      </c>
    </row>
    <row r="17" spans="2:11" ht="56.15" customHeight="1" x14ac:dyDescent="0.9">
      <c r="B17" s="22" t="s">
        <v>255</v>
      </c>
      <c r="C17" s="23" t="s">
        <v>257</v>
      </c>
      <c r="D17" s="23" t="s">
        <v>259</v>
      </c>
      <c r="E17" s="23" t="s">
        <v>258</v>
      </c>
      <c r="F17" s="23">
        <v>104</v>
      </c>
      <c r="G17" s="23"/>
      <c r="H17" s="23"/>
      <c r="I17" s="24"/>
      <c r="J17" s="23">
        <f>F17</f>
        <v>104</v>
      </c>
      <c r="K17" s="23" t="s">
        <v>256</v>
      </c>
    </row>
    <row r="18" spans="2:11" ht="56.15" customHeight="1" x14ac:dyDescent="0.9">
      <c r="B18" s="22" t="s">
        <v>262</v>
      </c>
      <c r="C18" s="23" t="s">
        <v>263</v>
      </c>
      <c r="D18" s="23" t="s">
        <v>276</v>
      </c>
      <c r="E18" s="23" t="s">
        <v>265</v>
      </c>
      <c r="F18" s="23">
        <v>14</v>
      </c>
      <c r="G18" s="23">
        <v>12</v>
      </c>
      <c r="H18" s="23"/>
      <c r="I18" s="24"/>
      <c r="J18" s="23">
        <f>G18*F18</f>
        <v>168</v>
      </c>
      <c r="K18" s="23" t="s">
        <v>275</v>
      </c>
    </row>
    <row r="19" spans="2:11" ht="56.15" customHeight="1" x14ac:dyDescent="0.9">
      <c r="B19" s="22"/>
      <c r="C19" s="23"/>
      <c r="D19" s="23"/>
      <c r="E19" s="23"/>
      <c r="F19" s="12"/>
      <c r="G19" s="23"/>
      <c r="H19" s="23"/>
      <c r="I19" s="24"/>
      <c r="J19" s="23"/>
      <c r="K19" s="23"/>
    </row>
    <row r="20" spans="2:11" ht="56.15" customHeight="1" x14ac:dyDescent="0.9">
      <c r="B20" s="22"/>
      <c r="C20" s="23"/>
      <c r="D20" s="23"/>
      <c r="E20" s="23"/>
      <c r="F20" s="23"/>
      <c r="G20" s="23"/>
      <c r="H20" s="23"/>
      <c r="I20" s="24"/>
      <c r="J20" s="23"/>
      <c r="K20" s="23"/>
    </row>
    <row r="21" spans="2:11" ht="56.15" customHeight="1" x14ac:dyDescent="0.9">
      <c r="B21" s="22"/>
      <c r="C21" s="23"/>
      <c r="D21" s="23"/>
      <c r="E21" s="23"/>
      <c r="F21" s="23"/>
      <c r="G21" s="23"/>
      <c r="H21" s="23"/>
      <c r="I21" s="24"/>
      <c r="J21" s="23"/>
      <c r="K21" s="23"/>
    </row>
    <row r="22" spans="2:11" ht="68.400000000000006" customHeight="1" x14ac:dyDescent="0.9">
      <c r="B22" s="24"/>
      <c r="C22" s="23"/>
      <c r="D22" s="23"/>
      <c r="E22" s="23"/>
      <c r="F22" s="23"/>
      <c r="G22" s="23"/>
      <c r="H22" s="23"/>
      <c r="I22" s="25"/>
      <c r="J22" s="23"/>
      <c r="K22" s="23"/>
    </row>
    <row r="23" spans="2:11" x14ac:dyDescent="0.9">
      <c r="B23" s="24"/>
      <c r="C23" s="23"/>
      <c r="D23" s="23"/>
      <c r="E23" s="25"/>
      <c r="F23" s="25"/>
      <c r="G23" s="25"/>
      <c r="H23" s="25"/>
      <c r="I23" s="25"/>
      <c r="J23" s="25"/>
      <c r="K23" s="24"/>
    </row>
    <row r="24" spans="2:11" ht="22.5" customHeight="1" x14ac:dyDescent="0.9">
      <c r="B24" s="26" t="s">
        <v>120</v>
      </c>
      <c r="C24" s="16"/>
      <c r="D24" s="16"/>
      <c r="E24" s="27"/>
      <c r="F24" s="27"/>
      <c r="G24" s="28"/>
      <c r="H24" s="25"/>
      <c r="I24" s="21"/>
      <c r="J24" s="29"/>
      <c r="K24" s="24"/>
    </row>
    <row r="25" spans="2:11" ht="22.5" customHeight="1" x14ac:dyDescent="0.9">
      <c r="B25" s="26"/>
      <c r="C25" s="123" t="s">
        <v>121</v>
      </c>
      <c r="D25" s="123"/>
      <c r="E25" s="27"/>
      <c r="F25" s="27"/>
      <c r="G25" s="28"/>
      <c r="H25" s="25"/>
      <c r="I25" s="16" t="s">
        <v>13</v>
      </c>
      <c r="J25" s="29">
        <v>0</v>
      </c>
      <c r="K25" s="24"/>
    </row>
    <row r="26" spans="2:11" ht="22.5" customHeight="1" x14ac:dyDescent="0.9">
      <c r="B26" s="26"/>
      <c r="C26" s="119" t="s">
        <v>122</v>
      </c>
      <c r="D26" s="119"/>
      <c r="E26" s="22"/>
      <c r="F26" s="22"/>
      <c r="G26" s="23"/>
      <c r="H26" s="23"/>
      <c r="I26" s="16" t="s">
        <v>13</v>
      </c>
      <c r="J26" s="29">
        <f>J19</f>
        <v>0</v>
      </c>
      <c r="K26" s="24"/>
    </row>
    <row r="27" spans="2:11" ht="22.5" customHeight="1" x14ac:dyDescent="0.9">
      <c r="B27" s="26"/>
      <c r="C27" s="119" t="s">
        <v>123</v>
      </c>
      <c r="D27" s="119"/>
      <c r="E27" s="22"/>
      <c r="F27" s="22"/>
      <c r="G27" s="23"/>
      <c r="H27" s="23"/>
      <c r="I27" s="16" t="s">
        <v>61</v>
      </c>
      <c r="J27" s="29">
        <v>0</v>
      </c>
      <c r="K27" s="24"/>
    </row>
    <row r="28" spans="2:11" ht="22.5" customHeight="1" x14ac:dyDescent="0.9">
      <c r="B28" s="26"/>
      <c r="C28" s="119" t="s">
        <v>124</v>
      </c>
      <c r="D28" s="119"/>
      <c r="E28" s="22"/>
      <c r="F28" s="22"/>
      <c r="G28" s="23"/>
      <c r="H28" s="23"/>
      <c r="I28" s="16" t="s">
        <v>61</v>
      </c>
      <c r="J28" s="29">
        <v>0</v>
      </c>
      <c r="K28" s="24"/>
    </row>
    <row r="29" spans="2:11" ht="22.5" customHeight="1" x14ac:dyDescent="0.9">
      <c r="B29" s="26"/>
      <c r="C29" s="106" t="s">
        <v>125</v>
      </c>
      <c r="D29" s="106"/>
      <c r="E29" s="22"/>
      <c r="F29" s="22"/>
      <c r="G29" s="23"/>
      <c r="H29" s="23"/>
      <c r="I29" s="16" t="s">
        <v>61</v>
      </c>
      <c r="J29" s="29">
        <v>0</v>
      </c>
      <c r="K29" s="24"/>
    </row>
    <row r="30" spans="2:11" ht="22.5" customHeight="1" x14ac:dyDescent="0.9">
      <c r="B30" s="26"/>
      <c r="C30" s="119" t="s">
        <v>126</v>
      </c>
      <c r="D30" s="119"/>
      <c r="E30" s="22"/>
      <c r="F30" s="22"/>
      <c r="G30" s="23"/>
      <c r="H30" s="23"/>
      <c r="I30" s="16" t="s">
        <v>16</v>
      </c>
      <c r="J30" s="29">
        <v>0</v>
      </c>
      <c r="K30" s="24"/>
    </row>
    <row r="31" spans="2:11" ht="22.5" customHeight="1" x14ac:dyDescent="0.9">
      <c r="B31" s="24"/>
      <c r="C31" s="102"/>
      <c r="D31" s="102"/>
      <c r="E31" s="25"/>
      <c r="F31" s="25"/>
      <c r="G31" s="25"/>
      <c r="H31" s="25"/>
      <c r="I31" s="25"/>
      <c r="J31" s="29"/>
      <c r="K31" s="24"/>
    </row>
    <row r="32" spans="2:11" ht="21.65" customHeight="1" x14ac:dyDescent="0.9">
      <c r="B32" s="24"/>
      <c r="C32" s="25"/>
      <c r="D32" s="25"/>
      <c r="E32" s="25"/>
      <c r="F32" s="25"/>
      <c r="G32" s="25"/>
      <c r="H32" s="25"/>
      <c r="I32" s="25"/>
      <c r="J32" s="29"/>
      <c r="K32" s="30"/>
    </row>
    <row r="33" spans="2:11" ht="21.65" customHeight="1" x14ac:dyDescent="0.9">
      <c r="B33" s="22"/>
      <c r="C33" s="25"/>
      <c r="D33" s="25"/>
      <c r="E33" s="25"/>
      <c r="F33" s="25"/>
      <c r="G33" s="25"/>
      <c r="H33" s="25"/>
      <c r="I33" s="25"/>
      <c r="J33" s="29"/>
      <c r="K33" s="30"/>
    </row>
    <row r="34" spans="2:11" x14ac:dyDescent="0.9">
      <c r="B34" s="22"/>
      <c r="C34" s="22"/>
      <c r="D34" s="22"/>
      <c r="E34" s="22"/>
      <c r="F34" s="22"/>
      <c r="G34" s="25"/>
      <c r="H34" s="25"/>
      <c r="I34" s="25"/>
      <c r="J34" s="30"/>
      <c r="K34" s="24"/>
    </row>
    <row r="35" spans="2:11" x14ac:dyDescent="0.9">
      <c r="B35" s="24"/>
      <c r="C35" s="23"/>
      <c r="D35" s="23"/>
      <c r="E35" s="25"/>
      <c r="F35" s="25"/>
      <c r="G35" s="25"/>
      <c r="H35" s="25"/>
      <c r="I35" s="25"/>
      <c r="J35" s="25"/>
      <c r="K35" s="24"/>
    </row>
    <row r="36" spans="2:11" ht="23" x14ac:dyDescent="0.9">
      <c r="B36" s="120" t="s">
        <v>127</v>
      </c>
      <c r="C36" s="120"/>
      <c r="D36" s="120"/>
      <c r="E36" s="120"/>
      <c r="F36" s="120"/>
      <c r="G36" s="120"/>
      <c r="H36" s="120"/>
      <c r="I36" s="120"/>
      <c r="J36" s="120"/>
      <c r="K36" s="24"/>
    </row>
    <row r="37" spans="2:11" x14ac:dyDescent="0.9">
      <c r="B37" s="23"/>
      <c r="C37" s="23"/>
      <c r="D37" s="23"/>
      <c r="E37" s="25"/>
      <c r="F37" s="25"/>
      <c r="G37" s="25"/>
      <c r="H37" s="25"/>
      <c r="I37" s="25"/>
      <c r="J37" s="25"/>
      <c r="K37" s="24"/>
    </row>
    <row r="38" spans="2:11" s="32" customFormat="1" ht="29.15" customHeight="1" x14ac:dyDescent="0.9">
      <c r="B38" s="27" t="s">
        <v>0</v>
      </c>
      <c r="C38" s="121" t="s">
        <v>1</v>
      </c>
      <c r="D38" s="121"/>
      <c r="E38" s="121"/>
      <c r="F38" s="121" t="s">
        <v>2</v>
      </c>
      <c r="G38" s="121"/>
      <c r="H38" s="16" t="s">
        <v>3</v>
      </c>
      <c r="I38" s="16" t="s">
        <v>4</v>
      </c>
      <c r="J38" s="16" t="s">
        <v>128</v>
      </c>
      <c r="K38" s="16" t="s">
        <v>129</v>
      </c>
    </row>
    <row r="39" spans="2:11" s="32" customFormat="1" ht="162" customHeight="1" x14ac:dyDescent="0.9">
      <c r="B39" s="33">
        <v>1</v>
      </c>
      <c r="C39" s="116" t="s">
        <v>162</v>
      </c>
      <c r="D39" s="116"/>
      <c r="E39" s="116"/>
      <c r="F39" s="117" t="s">
        <v>6</v>
      </c>
      <c r="G39" s="117"/>
      <c r="H39" s="34" t="s">
        <v>130</v>
      </c>
      <c r="I39" s="35">
        <v>4</v>
      </c>
      <c r="J39" s="36"/>
      <c r="K39" s="33"/>
    </row>
    <row r="40" spans="2:11" s="32" customFormat="1" ht="209.5" customHeight="1" x14ac:dyDescent="0.9">
      <c r="B40" s="33">
        <v>2</v>
      </c>
      <c r="C40" s="116" t="s">
        <v>163</v>
      </c>
      <c r="D40" s="116"/>
      <c r="E40" s="116"/>
      <c r="F40" s="117" t="s">
        <v>8</v>
      </c>
      <c r="G40" s="117"/>
      <c r="H40" s="33" t="s">
        <v>9</v>
      </c>
      <c r="I40" s="33"/>
      <c r="J40" s="36"/>
      <c r="K40" s="33"/>
    </row>
    <row r="41" spans="2:11" s="32" customFormat="1" ht="236.5" customHeight="1" x14ac:dyDescent="0.9">
      <c r="B41" s="33">
        <v>3</v>
      </c>
      <c r="C41" s="116" t="s">
        <v>164</v>
      </c>
      <c r="D41" s="116"/>
      <c r="E41" s="116"/>
      <c r="F41" s="117" t="s">
        <v>10</v>
      </c>
      <c r="G41" s="117"/>
      <c r="H41" s="33" t="s">
        <v>11</v>
      </c>
      <c r="I41" s="33"/>
      <c r="J41" s="36"/>
      <c r="K41" s="33"/>
    </row>
    <row r="42" spans="2:11" s="32" customFormat="1" ht="195" customHeight="1" x14ac:dyDescent="0.9">
      <c r="B42" s="33">
        <v>4</v>
      </c>
      <c r="C42" s="116" t="s">
        <v>165</v>
      </c>
      <c r="D42" s="116"/>
      <c r="E42" s="116"/>
      <c r="F42" s="117" t="s">
        <v>12</v>
      </c>
      <c r="G42" s="117"/>
      <c r="H42" s="33" t="s">
        <v>13</v>
      </c>
      <c r="I42" s="33"/>
      <c r="J42" s="36"/>
      <c r="K42" s="33"/>
    </row>
    <row r="43" spans="2:11" s="32" customFormat="1" ht="88.4" customHeight="1" x14ac:dyDescent="0.9">
      <c r="B43" s="33">
        <v>5</v>
      </c>
      <c r="C43" s="116" t="s">
        <v>166</v>
      </c>
      <c r="D43" s="116"/>
      <c r="E43" s="116"/>
      <c r="F43" s="117" t="s">
        <v>14</v>
      </c>
      <c r="G43" s="117"/>
      <c r="H43" s="33" t="s">
        <v>9</v>
      </c>
      <c r="I43" s="35">
        <f>J16</f>
        <v>0</v>
      </c>
      <c r="J43" s="36"/>
      <c r="K43" s="33"/>
    </row>
    <row r="44" spans="2:11" s="32" customFormat="1" ht="272.5" customHeight="1" x14ac:dyDescent="0.9">
      <c r="B44" s="33">
        <v>6</v>
      </c>
      <c r="C44" s="116" t="s">
        <v>167</v>
      </c>
      <c r="D44" s="116"/>
      <c r="E44" s="116"/>
      <c r="F44" s="117" t="s">
        <v>15</v>
      </c>
      <c r="G44" s="117"/>
      <c r="H44" s="34" t="s">
        <v>16</v>
      </c>
      <c r="I44" s="35">
        <f>J94</f>
        <v>520</v>
      </c>
      <c r="J44" s="36"/>
      <c r="K44" s="33"/>
    </row>
    <row r="45" spans="2:11" s="32" customFormat="1" ht="192" customHeight="1" x14ac:dyDescent="0.9">
      <c r="B45" s="33">
        <v>7</v>
      </c>
      <c r="C45" s="116" t="s">
        <v>168</v>
      </c>
      <c r="D45" s="116"/>
      <c r="E45" s="116"/>
      <c r="F45" s="117" t="s">
        <v>17</v>
      </c>
      <c r="G45" s="117"/>
      <c r="H45" s="34" t="s">
        <v>18</v>
      </c>
      <c r="I45" s="33"/>
      <c r="J45" s="36"/>
      <c r="K45" s="33"/>
    </row>
    <row r="46" spans="2:11" s="32" customFormat="1" ht="232.75" customHeight="1" x14ac:dyDescent="0.9">
      <c r="B46" s="33">
        <v>8</v>
      </c>
      <c r="C46" s="116" t="s">
        <v>169</v>
      </c>
      <c r="D46" s="116"/>
      <c r="E46" s="116"/>
      <c r="F46" s="117" t="s">
        <v>161</v>
      </c>
      <c r="G46" s="117"/>
      <c r="H46" s="34" t="s">
        <v>20</v>
      </c>
      <c r="I46" s="33"/>
      <c r="J46" s="36"/>
      <c r="K46" s="33"/>
    </row>
    <row r="47" spans="2:11" s="32" customFormat="1" ht="292.5" customHeight="1" x14ac:dyDescent="0.9">
      <c r="B47" s="33">
        <v>9</v>
      </c>
      <c r="C47" s="116" t="s">
        <v>170</v>
      </c>
      <c r="D47" s="116"/>
      <c r="E47" s="116"/>
      <c r="F47" s="117" t="s">
        <v>21</v>
      </c>
      <c r="G47" s="117"/>
      <c r="H47" s="34" t="s">
        <v>22</v>
      </c>
      <c r="I47" s="33"/>
      <c r="J47" s="36"/>
      <c r="K47" s="33"/>
    </row>
    <row r="48" spans="2:11" s="32" customFormat="1" ht="262.64999999999998" customHeight="1" x14ac:dyDescent="0.9">
      <c r="B48" s="33">
        <v>10</v>
      </c>
      <c r="C48" s="116" t="s">
        <v>171</v>
      </c>
      <c r="D48" s="116"/>
      <c r="E48" s="116"/>
      <c r="F48" s="117" t="s">
        <v>23</v>
      </c>
      <c r="G48" s="117"/>
      <c r="H48" s="34" t="s">
        <v>22</v>
      </c>
      <c r="I48" s="33"/>
      <c r="J48" s="36"/>
      <c r="K48" s="33"/>
    </row>
    <row r="49" spans="2:11" s="32" customFormat="1" ht="249" customHeight="1" x14ac:dyDescent="0.9">
      <c r="B49" s="33">
        <v>11</v>
      </c>
      <c r="C49" s="116" t="s">
        <v>172</v>
      </c>
      <c r="D49" s="116"/>
      <c r="E49" s="116"/>
      <c r="F49" s="117" t="s">
        <v>24</v>
      </c>
      <c r="G49" s="117"/>
      <c r="H49" s="34" t="s">
        <v>22</v>
      </c>
      <c r="I49" s="33"/>
      <c r="J49" s="36"/>
      <c r="K49" s="33"/>
    </row>
    <row r="50" spans="2:11" s="32" customFormat="1" ht="145.65" customHeight="1" x14ac:dyDescent="0.9">
      <c r="B50" s="33">
        <v>12</v>
      </c>
      <c r="C50" s="116" t="s">
        <v>173</v>
      </c>
      <c r="D50" s="116"/>
      <c r="E50" s="116"/>
      <c r="F50" s="117" t="s">
        <v>25</v>
      </c>
      <c r="G50" s="117"/>
      <c r="H50" s="34" t="s">
        <v>22</v>
      </c>
      <c r="I50" s="33"/>
      <c r="J50" s="36"/>
      <c r="K50" s="33"/>
    </row>
    <row r="51" spans="2:11" s="32" customFormat="1" ht="282.64999999999998" customHeight="1" x14ac:dyDescent="0.9">
      <c r="B51" s="33">
        <v>13</v>
      </c>
      <c r="C51" s="116" t="s">
        <v>174</v>
      </c>
      <c r="D51" s="116"/>
      <c r="E51" s="116"/>
      <c r="F51" s="117" t="s">
        <v>26</v>
      </c>
      <c r="G51" s="117"/>
      <c r="H51" s="34" t="s">
        <v>22</v>
      </c>
      <c r="I51" s="33"/>
      <c r="J51" s="36"/>
      <c r="K51" s="33"/>
    </row>
    <row r="52" spans="2:11" s="32" customFormat="1" ht="166.75" customHeight="1" x14ac:dyDescent="0.9">
      <c r="B52" s="33">
        <v>14</v>
      </c>
      <c r="C52" s="116" t="s">
        <v>175</v>
      </c>
      <c r="D52" s="116"/>
      <c r="E52" s="116"/>
      <c r="F52" s="117" t="s">
        <v>27</v>
      </c>
      <c r="G52" s="117"/>
      <c r="H52" s="34" t="s">
        <v>22</v>
      </c>
      <c r="I52" s="33"/>
      <c r="J52" s="36"/>
      <c r="K52" s="33"/>
    </row>
    <row r="53" spans="2:11" s="32" customFormat="1" ht="270.64999999999998" customHeight="1" x14ac:dyDescent="0.9">
      <c r="B53" s="33">
        <v>15</v>
      </c>
      <c r="C53" s="116" t="s">
        <v>176</v>
      </c>
      <c r="D53" s="116"/>
      <c r="E53" s="116"/>
      <c r="F53" s="117" t="s">
        <v>28</v>
      </c>
      <c r="G53" s="117"/>
      <c r="H53" s="33" t="s">
        <v>9</v>
      </c>
      <c r="I53" s="33"/>
      <c r="J53" s="36"/>
      <c r="K53" s="33"/>
    </row>
    <row r="54" spans="2:11" s="32" customFormat="1" ht="267" customHeight="1" x14ac:dyDescent="0.9">
      <c r="B54" s="33">
        <v>16</v>
      </c>
      <c r="C54" s="116" t="s">
        <v>177</v>
      </c>
      <c r="D54" s="116"/>
      <c r="E54" s="116"/>
      <c r="F54" s="117" t="s">
        <v>29</v>
      </c>
      <c r="G54" s="117"/>
      <c r="H54" s="33" t="s">
        <v>13</v>
      </c>
      <c r="I54" s="33">
        <f>J22</f>
        <v>0</v>
      </c>
      <c r="J54" s="36"/>
      <c r="K54" s="33"/>
    </row>
    <row r="55" spans="2:11" s="32" customFormat="1" ht="52.75" customHeight="1" x14ac:dyDescent="0.9">
      <c r="B55" s="33">
        <v>17</v>
      </c>
      <c r="C55" s="113" t="s">
        <v>131</v>
      </c>
      <c r="D55" s="113"/>
      <c r="E55" s="113"/>
      <c r="F55" s="117" t="s">
        <v>132</v>
      </c>
      <c r="G55" s="117"/>
      <c r="H55" s="37"/>
      <c r="I55" s="33"/>
      <c r="J55" s="36"/>
      <c r="K55" s="33"/>
    </row>
    <row r="56" spans="2:11" s="32" customFormat="1" ht="87" customHeight="1" x14ac:dyDescent="0.9">
      <c r="B56" s="33">
        <v>18</v>
      </c>
      <c r="C56" s="116" t="s">
        <v>178</v>
      </c>
      <c r="D56" s="116"/>
      <c r="E56" s="116"/>
      <c r="F56" s="117" t="s">
        <v>30</v>
      </c>
      <c r="G56" s="117"/>
      <c r="H56" s="33" t="s">
        <v>9</v>
      </c>
      <c r="I56" s="33"/>
      <c r="J56" s="36"/>
      <c r="K56" s="33"/>
    </row>
    <row r="57" spans="2:11" s="32" customFormat="1" ht="163.4" customHeight="1" x14ac:dyDescent="0.9">
      <c r="B57" s="33">
        <v>19</v>
      </c>
      <c r="C57" s="116" t="s">
        <v>179</v>
      </c>
      <c r="D57" s="116"/>
      <c r="E57" s="116"/>
      <c r="F57" s="117" t="s">
        <v>31</v>
      </c>
      <c r="G57" s="117"/>
      <c r="H57" s="33" t="s">
        <v>9</v>
      </c>
      <c r="I57" s="35"/>
      <c r="J57" s="36"/>
      <c r="K57" s="23"/>
    </row>
    <row r="58" spans="2:11" s="32" customFormat="1" ht="122.4" customHeight="1" x14ac:dyDescent="0.9">
      <c r="B58" s="33">
        <v>20</v>
      </c>
      <c r="C58" s="116" t="s">
        <v>180</v>
      </c>
      <c r="D58" s="116"/>
      <c r="E58" s="116"/>
      <c r="F58" s="117" t="s">
        <v>32</v>
      </c>
      <c r="G58" s="117"/>
      <c r="H58" s="33" t="s">
        <v>9</v>
      </c>
      <c r="I58" s="32">
        <v>0</v>
      </c>
      <c r="J58" s="36"/>
      <c r="K58" s="33"/>
    </row>
    <row r="59" spans="2:11" s="32" customFormat="1" ht="103.75" customHeight="1" x14ac:dyDescent="0.9">
      <c r="B59" s="33">
        <v>21</v>
      </c>
      <c r="C59" s="116" t="s">
        <v>181</v>
      </c>
      <c r="D59" s="116"/>
      <c r="E59" s="116"/>
      <c r="F59" s="117" t="s">
        <v>33</v>
      </c>
      <c r="G59" s="117"/>
      <c r="H59" s="33" t="s">
        <v>9</v>
      </c>
      <c r="I59" s="33">
        <f>J18</f>
        <v>168</v>
      </c>
      <c r="J59" s="36"/>
      <c r="K59" s="33"/>
    </row>
    <row r="60" spans="2:11" s="32" customFormat="1" ht="214.75" customHeight="1" x14ac:dyDescent="0.9">
      <c r="B60" s="33">
        <v>22</v>
      </c>
      <c r="C60" s="116" t="s">
        <v>182</v>
      </c>
      <c r="D60" s="116"/>
      <c r="E60" s="116"/>
      <c r="F60" s="117" t="s">
        <v>34</v>
      </c>
      <c r="G60" s="117"/>
      <c r="H60" s="33" t="s">
        <v>9</v>
      </c>
      <c r="I60" s="33"/>
      <c r="J60" s="36"/>
      <c r="K60" s="33"/>
    </row>
    <row r="61" spans="2:11" s="32" customFormat="1" ht="32.15" customHeight="1" x14ac:dyDescent="0.9">
      <c r="B61" s="33">
        <v>23</v>
      </c>
      <c r="C61" s="113" t="s">
        <v>133</v>
      </c>
      <c r="D61" s="113"/>
      <c r="E61" s="113"/>
      <c r="F61" s="117"/>
      <c r="G61" s="117"/>
      <c r="H61" s="26"/>
      <c r="I61" s="33"/>
      <c r="J61" s="36"/>
      <c r="K61" s="33"/>
    </row>
    <row r="62" spans="2:11" s="32" customFormat="1" ht="64.400000000000006" customHeight="1" x14ac:dyDescent="0.9">
      <c r="B62" s="33">
        <v>24</v>
      </c>
      <c r="C62" s="116" t="s">
        <v>183</v>
      </c>
      <c r="D62" s="116"/>
      <c r="E62" s="116"/>
      <c r="F62" s="117" t="s">
        <v>35</v>
      </c>
      <c r="G62" s="117"/>
      <c r="H62" s="33"/>
      <c r="I62" s="33"/>
      <c r="J62" s="36"/>
      <c r="K62" s="24"/>
    </row>
    <row r="63" spans="2:11" s="32" customFormat="1" ht="102.65" customHeight="1" x14ac:dyDescent="0.9">
      <c r="B63" s="33">
        <v>25</v>
      </c>
      <c r="C63" s="116" t="s">
        <v>184</v>
      </c>
      <c r="D63" s="116"/>
      <c r="E63" s="116"/>
      <c r="F63" s="117" t="s">
        <v>36</v>
      </c>
      <c r="G63" s="117"/>
      <c r="H63" s="34" t="s">
        <v>22</v>
      </c>
      <c r="I63" s="35"/>
      <c r="J63" s="36"/>
      <c r="K63" s="23"/>
    </row>
    <row r="64" spans="2:11" s="32" customFormat="1" ht="216.65" customHeight="1" x14ac:dyDescent="0.9">
      <c r="B64" s="33">
        <v>26</v>
      </c>
      <c r="C64" s="116" t="s">
        <v>185</v>
      </c>
      <c r="D64" s="116"/>
      <c r="E64" s="116"/>
      <c r="F64" s="117" t="s">
        <v>37</v>
      </c>
      <c r="G64" s="117"/>
      <c r="H64" s="34" t="s">
        <v>22</v>
      </c>
      <c r="I64" s="33"/>
      <c r="J64" s="36"/>
      <c r="K64" s="33"/>
    </row>
    <row r="65" spans="2:11" s="32" customFormat="1" ht="180.65" customHeight="1" x14ac:dyDescent="0.9">
      <c r="B65" s="33">
        <v>27</v>
      </c>
      <c r="C65" s="116" t="s">
        <v>186</v>
      </c>
      <c r="D65" s="116"/>
      <c r="E65" s="116"/>
      <c r="F65" s="117" t="s">
        <v>38</v>
      </c>
      <c r="G65" s="117"/>
      <c r="H65" s="34" t="s">
        <v>9</v>
      </c>
      <c r="I65" s="33">
        <v>0</v>
      </c>
      <c r="J65" s="36"/>
      <c r="K65" s="33"/>
    </row>
    <row r="66" spans="2:11" s="32" customFormat="1" ht="153" customHeight="1" x14ac:dyDescent="0.9">
      <c r="B66" s="33">
        <v>28</v>
      </c>
      <c r="C66" s="116" t="s">
        <v>39</v>
      </c>
      <c r="D66" s="116"/>
      <c r="E66" s="116"/>
      <c r="F66" s="117" t="s">
        <v>40</v>
      </c>
      <c r="G66" s="117"/>
      <c r="H66" s="34" t="s">
        <v>9</v>
      </c>
      <c r="I66" s="33"/>
      <c r="J66" s="36"/>
      <c r="K66" s="33"/>
    </row>
    <row r="67" spans="2:11" s="32" customFormat="1" ht="111.65" customHeight="1" x14ac:dyDescent="0.9">
      <c r="B67" s="33">
        <v>29</v>
      </c>
      <c r="C67" s="116" t="s">
        <v>187</v>
      </c>
      <c r="D67" s="116"/>
      <c r="E67" s="116"/>
      <c r="F67" s="117" t="s">
        <v>41</v>
      </c>
      <c r="G67" s="117"/>
      <c r="H67" s="34" t="s">
        <v>9</v>
      </c>
      <c r="I67" s="35"/>
      <c r="J67" s="36"/>
      <c r="K67" s="33"/>
    </row>
    <row r="68" spans="2:11" s="32" customFormat="1" ht="241.75" customHeight="1" x14ac:dyDescent="0.9">
      <c r="B68" s="33">
        <v>30</v>
      </c>
      <c r="C68" s="116" t="s">
        <v>188</v>
      </c>
      <c r="D68" s="116"/>
      <c r="E68" s="116"/>
      <c r="F68" s="117" t="s">
        <v>42</v>
      </c>
      <c r="G68" s="117"/>
      <c r="H68" s="34" t="s">
        <v>22</v>
      </c>
      <c r="I68" s="35"/>
      <c r="J68" s="36"/>
      <c r="K68" s="33"/>
    </row>
    <row r="69" spans="2:11" s="32" customFormat="1" ht="249" customHeight="1" x14ac:dyDescent="0.9">
      <c r="B69" s="33">
        <v>31</v>
      </c>
      <c r="C69" s="116" t="s">
        <v>134</v>
      </c>
      <c r="D69" s="116"/>
      <c r="E69" s="116"/>
      <c r="F69" s="117" t="s">
        <v>43</v>
      </c>
      <c r="G69" s="117"/>
      <c r="H69" s="34" t="s">
        <v>44</v>
      </c>
      <c r="I69" s="35"/>
      <c r="J69" s="36"/>
      <c r="K69" s="33"/>
    </row>
    <row r="70" spans="2:11" s="32" customFormat="1" ht="138" customHeight="1" x14ac:dyDescent="0.9">
      <c r="B70" s="33">
        <v>32</v>
      </c>
      <c r="C70" s="116" t="s">
        <v>189</v>
      </c>
      <c r="D70" s="116"/>
      <c r="E70" s="116"/>
      <c r="F70" s="117" t="s">
        <v>45</v>
      </c>
      <c r="G70" s="117"/>
      <c r="H70" s="34" t="s">
        <v>46</v>
      </c>
      <c r="I70" s="35">
        <f>J101</f>
        <v>0</v>
      </c>
      <c r="J70" s="36"/>
      <c r="K70" s="33"/>
    </row>
    <row r="71" spans="2:11" s="32" customFormat="1" ht="166.75" customHeight="1" x14ac:dyDescent="0.9">
      <c r="B71" s="33">
        <v>33</v>
      </c>
      <c r="C71" s="116" t="s">
        <v>190</v>
      </c>
      <c r="D71" s="116"/>
      <c r="E71" s="116"/>
      <c r="F71" s="117" t="s">
        <v>47</v>
      </c>
      <c r="G71" s="117"/>
      <c r="H71" s="34" t="s">
        <v>44</v>
      </c>
      <c r="I71" s="35"/>
      <c r="J71" s="36"/>
      <c r="K71" s="33"/>
    </row>
    <row r="72" spans="2:11" s="32" customFormat="1" ht="165" customHeight="1" x14ac:dyDescent="0.9">
      <c r="B72" s="33">
        <v>34</v>
      </c>
      <c r="C72" s="116" t="s">
        <v>191</v>
      </c>
      <c r="D72" s="116"/>
      <c r="E72" s="116"/>
      <c r="F72" s="117" t="s">
        <v>48</v>
      </c>
      <c r="G72" s="117"/>
      <c r="H72" s="34" t="s">
        <v>20</v>
      </c>
      <c r="I72" s="33"/>
      <c r="J72" s="36"/>
      <c r="K72" s="33"/>
    </row>
    <row r="73" spans="2:11" s="32" customFormat="1" ht="409.5" customHeight="1" x14ac:dyDescent="0.9">
      <c r="B73" s="33">
        <v>35</v>
      </c>
      <c r="C73" s="116" t="s">
        <v>192</v>
      </c>
      <c r="D73" s="116"/>
      <c r="E73" s="116"/>
      <c r="F73" s="117" t="s">
        <v>49</v>
      </c>
      <c r="G73" s="117"/>
      <c r="H73" s="34" t="s">
        <v>16</v>
      </c>
      <c r="I73" s="33"/>
      <c r="J73" s="36"/>
      <c r="K73" s="33"/>
    </row>
    <row r="74" spans="2:11" s="32" customFormat="1" ht="201" customHeight="1" x14ac:dyDescent="0.9">
      <c r="B74" s="33">
        <v>36</v>
      </c>
      <c r="C74" s="116" t="s">
        <v>193</v>
      </c>
      <c r="D74" s="116"/>
      <c r="E74" s="116"/>
      <c r="F74" s="117" t="s">
        <v>50</v>
      </c>
      <c r="G74" s="117"/>
      <c r="H74" s="33" t="s">
        <v>13</v>
      </c>
      <c r="I74" s="33"/>
      <c r="J74" s="36"/>
      <c r="K74" s="33"/>
    </row>
    <row r="75" spans="2:11" s="32" customFormat="1" ht="201" customHeight="1" x14ac:dyDescent="0.9">
      <c r="B75" s="33">
        <v>37</v>
      </c>
      <c r="C75" s="116" t="s">
        <v>194</v>
      </c>
      <c r="D75" s="116"/>
      <c r="E75" s="116"/>
      <c r="F75" s="117" t="s">
        <v>51</v>
      </c>
      <c r="G75" s="117"/>
      <c r="H75" s="33" t="s">
        <v>13</v>
      </c>
      <c r="I75" s="33"/>
      <c r="J75" s="36"/>
      <c r="K75" s="33"/>
    </row>
    <row r="76" spans="2:11" s="32" customFormat="1" ht="141" customHeight="1" x14ac:dyDescent="0.9">
      <c r="B76" s="33">
        <v>38</v>
      </c>
      <c r="C76" s="116" t="s">
        <v>52</v>
      </c>
      <c r="D76" s="116"/>
      <c r="E76" s="116"/>
      <c r="F76" s="118" t="s">
        <v>53</v>
      </c>
      <c r="G76" s="118"/>
      <c r="H76" s="33" t="s">
        <v>13</v>
      </c>
      <c r="I76" s="30"/>
      <c r="J76" s="36"/>
      <c r="K76" s="33"/>
    </row>
    <row r="77" spans="2:11" s="32" customFormat="1" ht="228.65" customHeight="1" x14ac:dyDescent="0.9">
      <c r="B77" s="33">
        <v>39</v>
      </c>
      <c r="C77" s="116" t="s">
        <v>54</v>
      </c>
      <c r="D77" s="116"/>
      <c r="E77" s="116"/>
      <c r="F77" s="118" t="s">
        <v>55</v>
      </c>
      <c r="G77" s="118"/>
      <c r="H77" s="33" t="s">
        <v>13</v>
      </c>
      <c r="I77" s="30"/>
      <c r="J77" s="36"/>
      <c r="K77" s="33"/>
    </row>
    <row r="78" spans="2:11" s="32" customFormat="1" ht="228.65" customHeight="1" x14ac:dyDescent="0.9">
      <c r="B78" s="33">
        <v>40</v>
      </c>
      <c r="C78" s="107" t="s">
        <v>135</v>
      </c>
      <c r="D78" s="107"/>
      <c r="E78" s="107"/>
      <c r="F78" s="118" t="s">
        <v>57</v>
      </c>
      <c r="G78" s="118"/>
      <c r="H78" s="33" t="s">
        <v>58</v>
      </c>
      <c r="I78" s="30"/>
      <c r="J78" s="36"/>
      <c r="K78" s="33"/>
    </row>
    <row r="79" spans="2:11" s="32" customFormat="1" ht="228.65" customHeight="1" x14ac:dyDescent="0.9">
      <c r="B79" s="33">
        <v>41</v>
      </c>
      <c r="C79" s="116" t="s">
        <v>59</v>
      </c>
      <c r="D79" s="116"/>
      <c r="E79" s="116"/>
      <c r="F79" s="117" t="s">
        <v>60</v>
      </c>
      <c r="G79" s="117"/>
      <c r="H79" s="23" t="s">
        <v>61</v>
      </c>
      <c r="I79" s="33"/>
      <c r="J79" s="36"/>
      <c r="K79" s="33"/>
    </row>
    <row r="80" spans="2:11" s="32" customFormat="1" ht="201" customHeight="1" x14ac:dyDescent="0.9">
      <c r="B80" s="33">
        <v>42</v>
      </c>
      <c r="C80" s="107" t="s">
        <v>62</v>
      </c>
      <c r="D80" s="107"/>
      <c r="E80" s="107"/>
      <c r="F80" s="117" t="s">
        <v>63</v>
      </c>
      <c r="G80" s="117"/>
      <c r="H80" s="23" t="s">
        <v>61</v>
      </c>
      <c r="I80" s="33"/>
      <c r="J80" s="36"/>
      <c r="K80" s="33"/>
    </row>
    <row r="81" spans="2:11" s="32" customFormat="1" ht="145.65" customHeight="1" x14ac:dyDescent="0.9">
      <c r="B81" s="33">
        <v>43</v>
      </c>
      <c r="C81" s="116" t="s">
        <v>136</v>
      </c>
      <c r="D81" s="116"/>
      <c r="E81" s="116"/>
      <c r="F81" s="117" t="s">
        <v>63</v>
      </c>
      <c r="G81" s="117"/>
      <c r="H81" s="23" t="s">
        <v>22</v>
      </c>
      <c r="I81" s="33"/>
      <c r="J81" s="36"/>
      <c r="K81" s="33"/>
    </row>
    <row r="82" spans="2:11" s="32" customFormat="1" ht="161.5" customHeight="1" x14ac:dyDescent="0.9">
      <c r="B82" s="33">
        <v>44</v>
      </c>
      <c r="C82" s="116" t="s">
        <v>137</v>
      </c>
      <c r="D82" s="116"/>
      <c r="E82" s="116"/>
      <c r="F82" s="117" t="s">
        <v>66</v>
      </c>
      <c r="G82" s="117"/>
      <c r="H82" s="23" t="s">
        <v>13</v>
      </c>
      <c r="I82" s="33"/>
      <c r="J82" s="36"/>
      <c r="K82" s="33"/>
    </row>
    <row r="83" spans="2:11" s="32" customFormat="1" ht="161.5" customHeight="1" x14ac:dyDescent="0.9">
      <c r="B83" s="33">
        <v>45</v>
      </c>
      <c r="C83" s="116" t="s">
        <v>71</v>
      </c>
      <c r="D83" s="116"/>
      <c r="E83" s="116"/>
      <c r="F83" s="117" t="s">
        <v>72</v>
      </c>
      <c r="G83" s="117"/>
      <c r="H83" s="23" t="s">
        <v>67</v>
      </c>
      <c r="I83" s="33"/>
      <c r="J83" s="36"/>
      <c r="K83" s="33"/>
    </row>
    <row r="84" spans="2:11" s="32" customFormat="1" ht="136.4" customHeight="1" x14ac:dyDescent="0.9">
      <c r="B84" s="33">
        <v>46</v>
      </c>
      <c r="C84" s="116" t="s">
        <v>138</v>
      </c>
      <c r="D84" s="116"/>
      <c r="E84" s="116"/>
      <c r="F84" s="117" t="s">
        <v>92</v>
      </c>
      <c r="G84" s="117"/>
      <c r="H84" s="23" t="s">
        <v>13</v>
      </c>
      <c r="I84" s="35">
        <v>0</v>
      </c>
      <c r="J84" s="36"/>
      <c r="K84" s="33"/>
    </row>
    <row r="85" spans="2:11" s="32" customFormat="1" ht="168" customHeight="1" x14ac:dyDescent="0.9">
      <c r="B85" s="33">
        <v>47</v>
      </c>
      <c r="C85" s="116" t="s">
        <v>75</v>
      </c>
      <c r="D85" s="116"/>
      <c r="E85" s="116"/>
      <c r="F85" s="117" t="s">
        <v>76</v>
      </c>
      <c r="G85" s="117"/>
      <c r="H85" s="23" t="s">
        <v>58</v>
      </c>
      <c r="I85" s="35"/>
      <c r="J85" s="36"/>
      <c r="K85" s="33">
        <v>0</v>
      </c>
    </row>
    <row r="86" spans="2:11" s="32" customFormat="1" ht="176.4" customHeight="1" x14ac:dyDescent="0.9">
      <c r="B86" s="33">
        <v>48</v>
      </c>
      <c r="C86" s="116" t="s">
        <v>139</v>
      </c>
      <c r="D86" s="116"/>
      <c r="E86" s="116"/>
      <c r="F86" s="108" t="s">
        <v>69</v>
      </c>
      <c r="G86" s="109"/>
      <c r="H86" s="22" t="s">
        <v>140</v>
      </c>
      <c r="I86" s="38"/>
      <c r="J86" s="38"/>
      <c r="K86" s="38"/>
    </row>
    <row r="87" spans="2:11" s="32" customFormat="1" ht="162.65" customHeight="1" x14ac:dyDescent="0.9">
      <c r="B87" s="33">
        <v>49</v>
      </c>
      <c r="C87" s="107" t="s">
        <v>73</v>
      </c>
      <c r="D87" s="107"/>
      <c r="E87" s="107"/>
      <c r="F87" s="108" t="s">
        <v>141</v>
      </c>
      <c r="G87" s="109"/>
      <c r="H87" s="22" t="s">
        <v>11</v>
      </c>
      <c r="I87" s="22"/>
      <c r="J87" s="22"/>
      <c r="K87" s="22"/>
    </row>
    <row r="88" spans="2:11" s="32" customFormat="1" ht="196.4" customHeight="1" x14ac:dyDescent="0.9">
      <c r="B88" s="33">
        <v>50</v>
      </c>
      <c r="C88" s="107" t="s">
        <v>81</v>
      </c>
      <c r="D88" s="107"/>
      <c r="E88" s="107"/>
      <c r="F88" s="108" t="s">
        <v>94</v>
      </c>
      <c r="G88" s="109"/>
      <c r="H88" s="22" t="s">
        <v>140</v>
      </c>
      <c r="I88" s="22"/>
      <c r="J88" s="22"/>
      <c r="K88" s="22"/>
    </row>
    <row r="89" spans="2:11" s="32" customFormat="1" ht="23" x14ac:dyDescent="0.95">
      <c r="B89" s="110" t="s">
        <v>142</v>
      </c>
      <c r="C89" s="111"/>
      <c r="D89" s="112"/>
      <c r="E89" s="39" t="s">
        <v>143</v>
      </c>
      <c r="F89" s="39"/>
      <c r="G89" s="39" t="s">
        <v>144</v>
      </c>
      <c r="H89" s="39" t="s">
        <v>145</v>
      </c>
      <c r="I89" s="37" t="s">
        <v>146</v>
      </c>
      <c r="J89" s="39" t="s">
        <v>4</v>
      </c>
      <c r="K89" s="39" t="s">
        <v>3</v>
      </c>
    </row>
    <row r="90" spans="2:11" s="32" customFormat="1" ht="23" x14ac:dyDescent="0.95">
      <c r="B90" s="37"/>
      <c r="C90" s="37"/>
      <c r="D90" s="37"/>
      <c r="E90" s="39"/>
      <c r="F90" s="39"/>
      <c r="G90" s="39"/>
      <c r="H90" s="39"/>
      <c r="I90" s="37"/>
      <c r="J90" s="39"/>
      <c r="K90" s="39"/>
    </row>
    <row r="91" spans="2:11" s="32" customFormat="1" ht="14.4" customHeight="1" x14ac:dyDescent="0.95">
      <c r="B91" s="40"/>
      <c r="C91" s="37"/>
      <c r="D91" s="37"/>
      <c r="E91" s="39"/>
      <c r="F91" s="39"/>
      <c r="G91" s="39"/>
      <c r="H91" s="39"/>
      <c r="I91" s="37"/>
      <c r="J91" s="39"/>
      <c r="K91" s="39"/>
    </row>
    <row r="92" spans="2:11" s="32" customFormat="1" ht="23" x14ac:dyDescent="0.95">
      <c r="B92" s="113" t="s">
        <v>147</v>
      </c>
      <c r="C92" s="113"/>
      <c r="D92" s="113"/>
      <c r="E92" s="113"/>
      <c r="F92" s="41"/>
      <c r="G92" s="41"/>
      <c r="H92" s="41"/>
      <c r="I92" s="34"/>
      <c r="J92" s="40"/>
      <c r="K92" s="39"/>
    </row>
    <row r="93" spans="2:11" s="32" customFormat="1" ht="23" x14ac:dyDescent="0.95">
      <c r="B93" s="114" t="s">
        <v>119</v>
      </c>
      <c r="C93" s="114"/>
      <c r="D93" s="114"/>
      <c r="E93" s="37">
        <v>13</v>
      </c>
      <c r="F93" s="41"/>
      <c r="G93" s="34">
        <v>5</v>
      </c>
      <c r="H93" s="34">
        <v>2</v>
      </c>
      <c r="I93" s="42">
        <v>4</v>
      </c>
      <c r="J93" s="43">
        <f>I93*H93*G93*E93</f>
        <v>520</v>
      </c>
      <c r="K93" s="39"/>
    </row>
    <row r="94" spans="2:11" s="32" customFormat="1" ht="23" x14ac:dyDescent="0.95">
      <c r="B94" s="115" t="s">
        <v>148</v>
      </c>
      <c r="C94" s="115"/>
      <c r="D94" s="115"/>
      <c r="E94" s="31"/>
      <c r="F94" s="41"/>
      <c r="G94" s="41"/>
      <c r="H94" s="41"/>
      <c r="I94" s="42"/>
      <c r="J94" s="43">
        <f>SUM(J93:J93)</f>
        <v>520</v>
      </c>
      <c r="K94" s="34" t="s">
        <v>16</v>
      </c>
    </row>
    <row r="95" spans="2:11" s="32" customFormat="1" ht="23" x14ac:dyDescent="0.95">
      <c r="B95" s="34"/>
      <c r="C95" s="44"/>
      <c r="D95" s="34"/>
      <c r="E95" s="31"/>
      <c r="F95" s="41"/>
      <c r="G95" s="41"/>
      <c r="H95" s="41"/>
      <c r="I95" s="42"/>
      <c r="J95" s="34"/>
      <c r="K95" s="34"/>
    </row>
    <row r="96" spans="2:11" s="32" customFormat="1" x14ac:dyDescent="0.9">
      <c r="B96" s="24"/>
      <c r="C96" s="23"/>
      <c r="D96" s="23"/>
      <c r="E96" s="25"/>
      <c r="F96" s="25"/>
      <c r="G96" s="25"/>
      <c r="H96" s="25"/>
      <c r="I96" s="23"/>
      <c r="J96" s="25"/>
      <c r="K96" s="24"/>
    </row>
    <row r="97" spans="2:11" s="32" customFormat="1" x14ac:dyDescent="0.9">
      <c r="B97" s="104" t="s">
        <v>149</v>
      </c>
      <c r="C97" s="104"/>
      <c r="D97" s="104"/>
      <c r="E97" s="45"/>
      <c r="F97" s="45"/>
      <c r="G97" s="25"/>
      <c r="H97" s="25"/>
      <c r="I97" s="23"/>
      <c r="J97" s="25"/>
      <c r="K97" s="24"/>
    </row>
    <row r="98" spans="2:11" s="32" customFormat="1" x14ac:dyDescent="0.9">
      <c r="B98" s="101" t="s">
        <v>150</v>
      </c>
      <c r="C98" s="101"/>
      <c r="D98" s="101"/>
      <c r="E98" s="46"/>
      <c r="F98" s="46"/>
      <c r="G98" s="25"/>
      <c r="H98" s="25"/>
      <c r="I98" s="23"/>
      <c r="J98" s="47">
        <f>J26</f>
        <v>0</v>
      </c>
      <c r="K98" s="24"/>
    </row>
    <row r="99" spans="2:11" s="32" customFormat="1" x14ac:dyDescent="0.9">
      <c r="B99" s="101" t="s">
        <v>151</v>
      </c>
      <c r="C99" s="101"/>
      <c r="D99" s="101"/>
      <c r="E99" s="46"/>
      <c r="F99" s="46"/>
      <c r="G99" s="25"/>
      <c r="H99" s="25"/>
      <c r="I99" s="23"/>
      <c r="J99" s="47">
        <f>J98*0.1</f>
        <v>0</v>
      </c>
      <c r="K99" s="24"/>
    </row>
    <row r="100" spans="2:11" s="32" customFormat="1" x14ac:dyDescent="0.9">
      <c r="B100" s="105" t="s">
        <v>148</v>
      </c>
      <c r="C100" s="105"/>
      <c r="D100" s="105"/>
      <c r="E100" s="46"/>
      <c r="F100" s="46"/>
      <c r="G100" s="25"/>
      <c r="H100" s="25"/>
      <c r="I100" s="23"/>
      <c r="J100" s="47">
        <f>SUM(J98:J99)</f>
        <v>0</v>
      </c>
      <c r="K100" s="23" t="s">
        <v>20</v>
      </c>
    </row>
    <row r="101" spans="2:11" s="32" customFormat="1" x14ac:dyDescent="0.9">
      <c r="B101" s="105" t="s">
        <v>148</v>
      </c>
      <c r="C101" s="105"/>
      <c r="D101" s="105"/>
      <c r="E101" s="46"/>
      <c r="F101" s="46"/>
      <c r="G101" s="25"/>
      <c r="H101" s="25"/>
      <c r="I101" s="23"/>
      <c r="J101" s="47">
        <f>ROUND(J100,0)</f>
        <v>0</v>
      </c>
      <c r="K101" s="23" t="s">
        <v>20</v>
      </c>
    </row>
    <row r="102" spans="2:11" s="32" customFormat="1" x14ac:dyDescent="0.9">
      <c r="B102" s="104" t="s">
        <v>152</v>
      </c>
      <c r="C102" s="104"/>
      <c r="D102" s="104"/>
      <c r="E102" s="15"/>
      <c r="F102" s="25"/>
      <c r="G102" s="25"/>
      <c r="H102" s="25"/>
      <c r="I102" s="30"/>
      <c r="J102" s="23"/>
      <c r="K102" s="23"/>
    </row>
    <row r="103" spans="2:11" s="32" customFormat="1" x14ac:dyDescent="0.9">
      <c r="B103" s="101" t="s">
        <v>153</v>
      </c>
      <c r="C103" s="101"/>
      <c r="D103" s="101"/>
      <c r="E103" s="15"/>
      <c r="F103" s="15"/>
      <c r="G103" s="25"/>
      <c r="H103" s="25"/>
      <c r="I103" s="23"/>
      <c r="J103" s="47">
        <f>J29</f>
        <v>0</v>
      </c>
      <c r="K103" s="23"/>
    </row>
    <row r="104" spans="2:11" s="32" customFormat="1" x14ac:dyDescent="0.9">
      <c r="B104" s="101" t="s">
        <v>151</v>
      </c>
      <c r="C104" s="101"/>
      <c r="D104" s="101"/>
      <c r="E104" s="15"/>
      <c r="F104" s="15"/>
      <c r="G104" s="25"/>
      <c r="H104" s="25"/>
      <c r="I104" s="23"/>
      <c r="J104" s="47">
        <f>J103*0.1</f>
        <v>0</v>
      </c>
      <c r="K104" s="23"/>
    </row>
    <row r="105" spans="2:11" s="32" customFormat="1" x14ac:dyDescent="0.9">
      <c r="B105" s="105" t="s">
        <v>148</v>
      </c>
      <c r="C105" s="105"/>
      <c r="D105" s="105"/>
      <c r="E105" s="15"/>
      <c r="F105" s="15"/>
      <c r="G105" s="25"/>
      <c r="H105" s="25"/>
      <c r="I105" s="23"/>
      <c r="J105" s="47">
        <f>SUM(J103:J104)</f>
        <v>0</v>
      </c>
      <c r="K105" s="23" t="s">
        <v>9</v>
      </c>
    </row>
    <row r="106" spans="2:11" s="32" customFormat="1" x14ac:dyDescent="0.9">
      <c r="B106" s="16"/>
      <c r="C106" s="48"/>
      <c r="D106" s="48"/>
      <c r="E106" s="15"/>
      <c r="F106" s="15"/>
      <c r="G106" s="25"/>
      <c r="H106" s="25"/>
      <c r="I106" s="23"/>
      <c r="J106" s="47"/>
      <c r="K106" s="23"/>
    </row>
    <row r="107" spans="2:11" s="32" customFormat="1" x14ac:dyDescent="0.9">
      <c r="B107" s="106" t="s">
        <v>154</v>
      </c>
      <c r="C107" s="106"/>
      <c r="D107" s="106"/>
      <c r="E107" s="106"/>
      <c r="F107" s="15"/>
      <c r="G107" s="25"/>
      <c r="H107" s="25"/>
      <c r="I107" s="23"/>
      <c r="J107" s="47"/>
      <c r="K107" s="23"/>
    </row>
    <row r="108" spans="2:11" s="32" customFormat="1" x14ac:dyDescent="0.9">
      <c r="B108" s="101" t="s">
        <v>155</v>
      </c>
      <c r="C108" s="101"/>
      <c r="D108" s="101"/>
      <c r="E108" s="15"/>
      <c r="F108" s="15"/>
      <c r="G108" s="25"/>
      <c r="H108" s="25"/>
      <c r="I108" s="23"/>
      <c r="J108" s="47">
        <f>J105</f>
        <v>0</v>
      </c>
      <c r="K108" s="24" t="s">
        <v>9</v>
      </c>
    </row>
    <row r="109" spans="2:11" s="32" customFormat="1" x14ac:dyDescent="0.9">
      <c r="B109" s="101"/>
      <c r="C109" s="101"/>
      <c r="D109" s="101"/>
      <c r="E109" s="15"/>
      <c r="F109" s="15"/>
      <c r="G109" s="102">
        <v>0</v>
      </c>
      <c r="H109" s="102"/>
      <c r="I109" s="102"/>
      <c r="J109" s="47">
        <f>J108/0.3</f>
        <v>0</v>
      </c>
      <c r="K109" s="24"/>
    </row>
    <row r="110" spans="2:11" s="32" customFormat="1" x14ac:dyDescent="0.9">
      <c r="B110" s="101" t="s">
        <v>156</v>
      </c>
      <c r="C110" s="101"/>
      <c r="D110" s="101"/>
      <c r="E110" s="45"/>
      <c r="F110" s="45"/>
      <c r="G110" s="45"/>
      <c r="H110" s="25"/>
      <c r="I110" s="23"/>
      <c r="J110" s="47">
        <f>ROUND(J109,0)</f>
        <v>0</v>
      </c>
      <c r="K110" s="23" t="s">
        <v>22</v>
      </c>
    </row>
    <row r="111" spans="2:11" x14ac:dyDescent="0.9">
      <c r="B111" s="24"/>
      <c r="C111" s="23"/>
      <c r="D111" s="23"/>
      <c r="E111" s="25"/>
      <c r="F111" s="25"/>
      <c r="G111" s="25"/>
      <c r="H111" s="25"/>
      <c r="I111" s="23"/>
      <c r="J111" s="25"/>
      <c r="K111" s="25"/>
    </row>
    <row r="112" spans="2:11" x14ac:dyDescent="0.9">
      <c r="B112" s="104" t="s">
        <v>157</v>
      </c>
      <c r="C112" s="104"/>
      <c r="D112" s="104"/>
      <c r="E112" s="15"/>
      <c r="F112" s="15"/>
      <c r="G112" s="25"/>
      <c r="H112" s="25"/>
      <c r="I112" s="23"/>
      <c r="J112" s="25"/>
      <c r="K112" s="25"/>
    </row>
    <row r="113" spans="1:30" x14ac:dyDescent="0.9">
      <c r="B113" s="101" t="s">
        <v>158</v>
      </c>
      <c r="C113" s="101"/>
      <c r="D113" s="101"/>
      <c r="E113" s="15"/>
      <c r="F113" s="15"/>
      <c r="G113" s="102">
        <v>0</v>
      </c>
      <c r="H113" s="102"/>
      <c r="I113" s="102"/>
      <c r="J113" s="47">
        <f>J110*0.5</f>
        <v>0</v>
      </c>
      <c r="K113" s="23" t="s">
        <v>44</v>
      </c>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104" t="s">
        <v>159</v>
      </c>
      <c r="C116" s="104"/>
      <c r="D116" s="104"/>
      <c r="E116" s="15"/>
      <c r="F116" s="15"/>
      <c r="I116" s="23"/>
      <c r="L116" s="14"/>
      <c r="M116" s="14"/>
      <c r="N116" s="14"/>
      <c r="O116" s="14"/>
      <c r="P116" s="14"/>
      <c r="Q116" s="14"/>
      <c r="R116" s="14"/>
      <c r="S116" s="14"/>
      <c r="T116" s="14"/>
      <c r="U116" s="14"/>
      <c r="V116" s="14"/>
      <c r="W116" s="14"/>
      <c r="X116" s="14"/>
      <c r="Y116" s="14"/>
      <c r="Z116" s="14"/>
      <c r="AA116" s="14"/>
      <c r="AB116" s="14"/>
      <c r="AC116" s="14"/>
      <c r="AD116" s="14"/>
    </row>
    <row r="117" spans="1:30" s="25" customFormat="1" x14ac:dyDescent="0.9">
      <c r="A117" s="49"/>
      <c r="B117" s="101" t="s">
        <v>160</v>
      </c>
      <c r="C117" s="101"/>
      <c r="D117" s="101"/>
      <c r="E117" s="15"/>
      <c r="F117" s="15"/>
      <c r="G117" s="102">
        <v>0</v>
      </c>
      <c r="H117" s="102"/>
      <c r="I117" s="102"/>
      <c r="J117" s="47">
        <f>J114*1</f>
        <v>0</v>
      </c>
      <c r="K117" s="23" t="s">
        <v>44</v>
      </c>
      <c r="L117" s="14"/>
      <c r="M117" s="14"/>
      <c r="N117" s="14"/>
      <c r="O117" s="14"/>
      <c r="P117" s="14"/>
      <c r="Q117" s="14"/>
      <c r="R117" s="14"/>
      <c r="S117" s="14"/>
      <c r="T117" s="14"/>
      <c r="U117" s="14"/>
      <c r="V117" s="14"/>
      <c r="W117" s="14"/>
      <c r="X117" s="14"/>
      <c r="Y117" s="14"/>
      <c r="Z117" s="14"/>
      <c r="AA117" s="14"/>
      <c r="AB117" s="14"/>
      <c r="AC117" s="14"/>
      <c r="AD117" s="14"/>
    </row>
    <row r="118" spans="1:30" s="25" customFormat="1" x14ac:dyDescent="0.9">
      <c r="A118" s="49"/>
      <c r="B118" s="24"/>
      <c r="C118" s="23"/>
      <c r="D118" s="23"/>
      <c r="I118" s="23"/>
      <c r="L118" s="14"/>
      <c r="M118" s="14"/>
      <c r="N118" s="14"/>
      <c r="O118" s="14"/>
      <c r="P118" s="14"/>
      <c r="Q118" s="14"/>
      <c r="R118" s="14"/>
      <c r="S118" s="14"/>
      <c r="T118" s="14"/>
      <c r="U118" s="14"/>
      <c r="V118" s="14"/>
      <c r="W118" s="14"/>
      <c r="X118" s="14"/>
      <c r="Y118" s="14"/>
      <c r="Z118" s="14"/>
      <c r="AA118" s="14"/>
      <c r="AB118" s="14"/>
      <c r="AC118" s="14"/>
      <c r="AD118" s="14"/>
    </row>
    <row r="119" spans="1:30" x14ac:dyDescent="0.9">
      <c r="B119" s="103"/>
      <c r="C119" s="103"/>
      <c r="D119" s="103"/>
      <c r="E119" s="15"/>
      <c r="F119" s="15"/>
      <c r="G119" s="25"/>
      <c r="H119" s="25"/>
      <c r="I119" s="23"/>
      <c r="J119" s="24"/>
      <c r="K119" s="25"/>
    </row>
  </sheetData>
  <mergeCells count="144">
    <mergeCell ref="B15:K15"/>
    <mergeCell ref="C25:D25"/>
    <mergeCell ref="C26:D26"/>
    <mergeCell ref="C27:D27"/>
    <mergeCell ref="C28:D28"/>
    <mergeCell ref="C29:D29"/>
    <mergeCell ref="E9:K9"/>
    <mergeCell ref="B13:B14"/>
    <mergeCell ref="C13:C14"/>
    <mergeCell ref="D13:D14"/>
    <mergeCell ref="E13:E14"/>
    <mergeCell ref="G13:I13"/>
    <mergeCell ref="J13:J14"/>
    <mergeCell ref="K13:K14"/>
    <mergeCell ref="C40:E40"/>
    <mergeCell ref="F40:G40"/>
    <mergeCell ref="C41:E41"/>
    <mergeCell ref="F41:G41"/>
    <mergeCell ref="C42:E42"/>
    <mergeCell ref="F42:G42"/>
    <mergeCell ref="C30:D30"/>
    <mergeCell ref="C31:D31"/>
    <mergeCell ref="B36:J36"/>
    <mergeCell ref="C38:E38"/>
    <mergeCell ref="F38:G38"/>
    <mergeCell ref="C39:E39"/>
    <mergeCell ref="F39:G39"/>
    <mergeCell ref="C46:E46"/>
    <mergeCell ref="F46:G46"/>
    <mergeCell ref="C47:E47"/>
    <mergeCell ref="F47:G47"/>
    <mergeCell ref="C48:E48"/>
    <mergeCell ref="F48:G48"/>
    <mergeCell ref="C43:E43"/>
    <mergeCell ref="F43:G43"/>
    <mergeCell ref="C44:E44"/>
    <mergeCell ref="F44:G44"/>
    <mergeCell ref="C45:E45"/>
    <mergeCell ref="F45:G45"/>
    <mergeCell ref="C52:E52"/>
    <mergeCell ref="F52:G52"/>
    <mergeCell ref="C53:E53"/>
    <mergeCell ref="F53:G53"/>
    <mergeCell ref="C54:E54"/>
    <mergeCell ref="F54:G54"/>
    <mergeCell ref="C49:E49"/>
    <mergeCell ref="F49:G49"/>
    <mergeCell ref="C50:E50"/>
    <mergeCell ref="F50:G50"/>
    <mergeCell ref="C51:E51"/>
    <mergeCell ref="F51:G51"/>
    <mergeCell ref="C58:E58"/>
    <mergeCell ref="F58:G58"/>
    <mergeCell ref="C59:E59"/>
    <mergeCell ref="F59:G59"/>
    <mergeCell ref="C60:E60"/>
    <mergeCell ref="F60:G60"/>
    <mergeCell ref="C55:E55"/>
    <mergeCell ref="F55:G55"/>
    <mergeCell ref="C56:E56"/>
    <mergeCell ref="F56:G56"/>
    <mergeCell ref="C57:E57"/>
    <mergeCell ref="F57:G57"/>
    <mergeCell ref="C64:E64"/>
    <mergeCell ref="F64:G64"/>
    <mergeCell ref="C65:E65"/>
    <mergeCell ref="F65:G65"/>
    <mergeCell ref="C66:E66"/>
    <mergeCell ref="F66:G66"/>
    <mergeCell ref="C61:E61"/>
    <mergeCell ref="F61:G61"/>
    <mergeCell ref="C62:E62"/>
    <mergeCell ref="F62:G62"/>
    <mergeCell ref="C63:E63"/>
    <mergeCell ref="F63:G63"/>
    <mergeCell ref="C70:E70"/>
    <mergeCell ref="F70:G70"/>
    <mergeCell ref="C71:E71"/>
    <mergeCell ref="F71:G71"/>
    <mergeCell ref="C72:E72"/>
    <mergeCell ref="F72:G72"/>
    <mergeCell ref="C67:E67"/>
    <mergeCell ref="F67:G67"/>
    <mergeCell ref="C68:E68"/>
    <mergeCell ref="F68:G68"/>
    <mergeCell ref="C69:E69"/>
    <mergeCell ref="F69:G69"/>
    <mergeCell ref="C76:E76"/>
    <mergeCell ref="F76:G76"/>
    <mergeCell ref="C77:E77"/>
    <mergeCell ref="F77:G77"/>
    <mergeCell ref="C78:E78"/>
    <mergeCell ref="F78:G78"/>
    <mergeCell ref="C73:E73"/>
    <mergeCell ref="F73:G73"/>
    <mergeCell ref="C74:E74"/>
    <mergeCell ref="F74:G74"/>
    <mergeCell ref="C75:E75"/>
    <mergeCell ref="F75:G75"/>
    <mergeCell ref="C82:E82"/>
    <mergeCell ref="F82:G82"/>
    <mergeCell ref="C83:E83"/>
    <mergeCell ref="F83:G83"/>
    <mergeCell ref="C84:E84"/>
    <mergeCell ref="F84:G84"/>
    <mergeCell ref="C79:E79"/>
    <mergeCell ref="F79:G79"/>
    <mergeCell ref="C80:E80"/>
    <mergeCell ref="F80:G80"/>
    <mergeCell ref="C81:E81"/>
    <mergeCell ref="F81:G81"/>
    <mergeCell ref="C88:E88"/>
    <mergeCell ref="F88:G88"/>
    <mergeCell ref="B89:D89"/>
    <mergeCell ref="B92:E92"/>
    <mergeCell ref="B93:D93"/>
    <mergeCell ref="B94:D94"/>
    <mergeCell ref="C85:E85"/>
    <mergeCell ref="F85:G85"/>
    <mergeCell ref="C86:E86"/>
    <mergeCell ref="F86:G86"/>
    <mergeCell ref="C87:E87"/>
    <mergeCell ref="F87:G87"/>
    <mergeCell ref="B103:D103"/>
    <mergeCell ref="B104:D104"/>
    <mergeCell ref="B105:D105"/>
    <mergeCell ref="B107:E107"/>
    <mergeCell ref="B108:D108"/>
    <mergeCell ref="B109:D109"/>
    <mergeCell ref="B97:D97"/>
    <mergeCell ref="B98:D98"/>
    <mergeCell ref="B99:D99"/>
    <mergeCell ref="B100:D100"/>
    <mergeCell ref="B101:D101"/>
    <mergeCell ref="B102:D102"/>
    <mergeCell ref="B117:D117"/>
    <mergeCell ref="G117:I117"/>
    <mergeCell ref="B119:D119"/>
    <mergeCell ref="G109:I109"/>
    <mergeCell ref="B110:D110"/>
    <mergeCell ref="B112:D112"/>
    <mergeCell ref="B113:D113"/>
    <mergeCell ref="G113:I113"/>
    <mergeCell ref="B116:D116"/>
  </mergeCells>
  <pageMargins left="0.70866141732283472" right="0.70866141732283472" top="0.74803149606299213" bottom="0.74803149606299213" header="0.31496062992125984" footer="0.31496062992125984"/>
  <pageSetup scale="48" fitToHeight="12" orientation="landscape" r:id="rId1"/>
  <headerFooter>
    <oddHeader>&amp;A</oddHeader>
    <oddFoote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4057B-49AB-4FE6-B7C6-A2E262997571}">
  <sheetPr>
    <tabColor rgb="FFFFFF00"/>
    <pageSetUpPr fitToPage="1"/>
  </sheetPr>
  <dimension ref="A2:AD115"/>
  <sheetViews>
    <sheetView view="pageBreakPreview" zoomScale="60" zoomScaleNormal="58"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217</v>
      </c>
    </row>
    <row r="5" spans="2:11" ht="21" customHeight="1" x14ac:dyDescent="0.9">
      <c r="B5" s="15" t="s">
        <v>101</v>
      </c>
      <c r="C5" s="16" t="s">
        <v>277</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8+3.5+3.5</f>
        <v>15</v>
      </c>
      <c r="H16" s="23"/>
      <c r="I16" s="24"/>
      <c r="J16" s="23"/>
      <c r="K16" s="23" t="s">
        <v>213</v>
      </c>
    </row>
    <row r="17" spans="2:11" ht="56.15" customHeight="1" x14ac:dyDescent="0.9">
      <c r="B17" s="22" t="s">
        <v>279</v>
      </c>
      <c r="C17" s="23" t="s">
        <v>280</v>
      </c>
      <c r="D17" s="23" t="s">
        <v>244</v>
      </c>
      <c r="E17" s="23" t="s">
        <v>281</v>
      </c>
      <c r="F17" s="23">
        <v>1</v>
      </c>
      <c r="G17" s="23">
        <v>1</v>
      </c>
      <c r="H17" s="23"/>
      <c r="I17" s="24"/>
      <c r="J17" s="23">
        <f>G17*F17</f>
        <v>1</v>
      </c>
      <c r="K17" s="23" t="s">
        <v>122</v>
      </c>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f>J17</f>
        <v>1</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0</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c r="J60" s="36"/>
      <c r="K60" s="33"/>
    </row>
    <row r="61" spans="2:11" s="32" customFormat="1" ht="180.65" customHeight="1" x14ac:dyDescent="0.9">
      <c r="B61" s="33">
        <v>27</v>
      </c>
      <c r="C61" s="116" t="s">
        <v>186</v>
      </c>
      <c r="D61" s="116"/>
      <c r="E61" s="116"/>
      <c r="F61" s="117" t="s">
        <v>38</v>
      </c>
      <c r="G61" s="117"/>
      <c r="H61" s="34" t="s">
        <v>9</v>
      </c>
      <c r="I61" s="33">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1</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1</v>
      </c>
      <c r="K94" s="24"/>
    </row>
    <row r="95" spans="2:11" s="32" customFormat="1" x14ac:dyDescent="0.9">
      <c r="B95" s="101" t="s">
        <v>151</v>
      </c>
      <c r="C95" s="101"/>
      <c r="D95" s="101"/>
      <c r="E95" s="46"/>
      <c r="F95" s="46"/>
      <c r="G95" s="25"/>
      <c r="H95" s="25"/>
      <c r="I95" s="23"/>
      <c r="J95" s="47">
        <f>J94*0.1</f>
        <v>0.1</v>
      </c>
      <c r="K95" s="24"/>
    </row>
    <row r="96" spans="2:11" s="32" customFormat="1" x14ac:dyDescent="0.9">
      <c r="B96" s="105" t="s">
        <v>148</v>
      </c>
      <c r="C96" s="105"/>
      <c r="D96" s="105"/>
      <c r="E96" s="46"/>
      <c r="F96" s="46"/>
      <c r="G96" s="25"/>
      <c r="H96" s="25"/>
      <c r="I96" s="23"/>
      <c r="J96" s="47">
        <f>SUM(J94:J95)</f>
        <v>1.1000000000000001</v>
      </c>
      <c r="K96" s="23" t="s">
        <v>20</v>
      </c>
    </row>
    <row r="97" spans="1:30" s="32" customFormat="1" x14ac:dyDescent="0.9">
      <c r="B97" s="105" t="s">
        <v>148</v>
      </c>
      <c r="C97" s="105"/>
      <c r="D97" s="105"/>
      <c r="E97" s="46"/>
      <c r="F97" s="46"/>
      <c r="G97" s="25"/>
      <c r="H97" s="25"/>
      <c r="I97" s="23"/>
      <c r="J97" s="47">
        <f>ROUND(J96,0)</f>
        <v>1</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48" fitToHeight="12" orientation="landscape" r:id="rId1"/>
  <headerFooter>
    <oddHeader>&amp;A</oddHeader>
    <oddFoote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7DEB3-FBEC-4964-BEB9-137F6C32469F}">
  <sheetPr>
    <tabColor rgb="FFFFFF00"/>
    <pageSetUpPr fitToPage="1"/>
  </sheetPr>
  <dimension ref="A2:AD115"/>
  <sheetViews>
    <sheetView view="pageBreakPreview" zoomScale="70" zoomScaleNormal="67" zoomScaleSheetLayoutView="7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217</v>
      </c>
    </row>
    <row r="5" spans="2:11" ht="21" customHeight="1" x14ac:dyDescent="0.9">
      <c r="B5" s="15" t="s">
        <v>101</v>
      </c>
      <c r="C5" s="16" t="s">
        <v>282</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8+3.5+3.5</f>
        <v>15</v>
      </c>
      <c r="H16" s="23"/>
      <c r="I16" s="24"/>
      <c r="J16" s="23"/>
      <c r="K16" s="23" t="s">
        <v>213</v>
      </c>
    </row>
    <row r="17" spans="2:11" ht="56.15" customHeight="1" x14ac:dyDescent="0.9">
      <c r="B17" s="22" t="s">
        <v>279</v>
      </c>
      <c r="C17" s="23" t="s">
        <v>280</v>
      </c>
      <c r="D17" s="23" t="s">
        <v>244</v>
      </c>
      <c r="E17" s="23" t="s">
        <v>281</v>
      </c>
      <c r="F17" s="23">
        <v>1</v>
      </c>
      <c r="G17" s="23">
        <v>1</v>
      </c>
      <c r="H17" s="23"/>
      <c r="I17" s="24"/>
      <c r="J17" s="23">
        <f>G17*F17</f>
        <v>1</v>
      </c>
      <c r="K17" s="23" t="s">
        <v>122</v>
      </c>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f>J17</f>
        <v>1</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0</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c r="J60" s="36"/>
      <c r="K60" s="33"/>
    </row>
    <row r="61" spans="2:11" s="32" customFormat="1" ht="180.65" customHeight="1" x14ac:dyDescent="0.9">
      <c r="B61" s="33">
        <v>27</v>
      </c>
      <c r="C61" s="116" t="s">
        <v>186</v>
      </c>
      <c r="D61" s="116"/>
      <c r="E61" s="116"/>
      <c r="F61" s="117" t="s">
        <v>38</v>
      </c>
      <c r="G61" s="117"/>
      <c r="H61" s="34" t="s">
        <v>9</v>
      </c>
      <c r="I61" s="33">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1</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1</v>
      </c>
      <c r="K94" s="24"/>
    </row>
    <row r="95" spans="2:11" s="32" customFormat="1" x14ac:dyDescent="0.9">
      <c r="B95" s="101" t="s">
        <v>151</v>
      </c>
      <c r="C95" s="101"/>
      <c r="D95" s="101"/>
      <c r="E95" s="46"/>
      <c r="F95" s="46"/>
      <c r="G95" s="25"/>
      <c r="H95" s="25"/>
      <c r="I95" s="23"/>
      <c r="J95" s="47">
        <f>J94*0.1</f>
        <v>0.1</v>
      </c>
      <c r="K95" s="24"/>
    </row>
    <row r="96" spans="2:11" s="32" customFormat="1" x14ac:dyDescent="0.9">
      <c r="B96" s="105" t="s">
        <v>148</v>
      </c>
      <c r="C96" s="105"/>
      <c r="D96" s="105"/>
      <c r="E96" s="46"/>
      <c r="F96" s="46"/>
      <c r="G96" s="25"/>
      <c r="H96" s="25"/>
      <c r="I96" s="23"/>
      <c r="J96" s="47">
        <f>SUM(J94:J95)</f>
        <v>1.1000000000000001</v>
      </c>
      <c r="K96" s="23" t="s">
        <v>20</v>
      </c>
    </row>
    <row r="97" spans="1:30" s="32" customFormat="1" x14ac:dyDescent="0.9">
      <c r="B97" s="105" t="s">
        <v>148</v>
      </c>
      <c r="C97" s="105"/>
      <c r="D97" s="105"/>
      <c r="E97" s="46"/>
      <c r="F97" s="46"/>
      <c r="G97" s="25"/>
      <c r="H97" s="25"/>
      <c r="I97" s="23"/>
      <c r="J97" s="47">
        <f>ROUND(J96,0)</f>
        <v>1</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48" fitToHeight="14" orientation="landscape" r:id="rId1"/>
  <headerFooter>
    <oddHeader>&amp;A</oddHeader>
    <oddFooter>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7BCA8-0EFE-440C-B4B7-C04CEBB9B073}">
  <sheetPr>
    <tabColor rgb="FFFFFF00"/>
    <pageSetUpPr fitToPage="1"/>
  </sheetPr>
  <dimension ref="A2:AD115"/>
  <sheetViews>
    <sheetView view="pageBreakPreview" topLeftCell="C10" zoomScale="55" zoomScaleNormal="66" zoomScaleSheetLayoutView="55" workbookViewId="0">
      <selection activeCell="J17" sqref="J17"/>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283</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8+3.5+3.5</f>
        <v>15</v>
      </c>
      <c r="H16" s="23"/>
      <c r="I16" s="24"/>
      <c r="J16" s="23"/>
      <c r="K16" s="23" t="s">
        <v>213</v>
      </c>
    </row>
    <row r="17" spans="2:11" ht="56.15" customHeight="1" x14ac:dyDescent="0.9">
      <c r="B17" s="22" t="s">
        <v>284</v>
      </c>
      <c r="C17" s="23"/>
      <c r="D17" s="23" t="s">
        <v>248</v>
      </c>
      <c r="E17" s="23" t="s">
        <v>285</v>
      </c>
      <c r="F17" s="23">
        <v>1</v>
      </c>
      <c r="G17" s="23">
        <v>1.5</v>
      </c>
      <c r="H17" s="23">
        <v>15</v>
      </c>
      <c r="I17" s="23">
        <f>0.2</f>
        <v>0.2</v>
      </c>
      <c r="J17" s="23">
        <f>PRODUCT(F17:I17)</f>
        <v>4.5</v>
      </c>
      <c r="K17" s="23" t="s">
        <v>286</v>
      </c>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0</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c r="J60" s="36"/>
      <c r="K60" s="33"/>
    </row>
    <row r="61" spans="2:11" s="32" customFormat="1" ht="180.65" customHeight="1" x14ac:dyDescent="0.9">
      <c r="B61" s="33">
        <v>27</v>
      </c>
      <c r="C61" s="116" t="s">
        <v>186</v>
      </c>
      <c r="D61" s="116"/>
      <c r="E61" s="116"/>
      <c r="F61" s="117" t="s">
        <v>38</v>
      </c>
      <c r="G61" s="117"/>
      <c r="H61" s="34" t="s">
        <v>9</v>
      </c>
      <c r="I61" s="33">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f>J17</f>
        <v>4.5</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4" orientation="landscape" r:id="rId1"/>
  <headerFooter>
    <oddHeader>&amp;A</oddHeader>
    <oddFooter>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3F75C-D6E6-4DB1-AEC8-5CED004E23B1}">
  <sheetPr>
    <tabColor rgb="FFFFFF00"/>
    <pageSetUpPr fitToPage="1"/>
  </sheetPr>
  <dimension ref="A2:AD115"/>
  <sheetViews>
    <sheetView view="pageBreakPreview" zoomScale="70" zoomScaleNormal="44" zoomScaleSheetLayoutView="7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287</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8+3.5+3.5</f>
        <v>15</v>
      </c>
      <c r="H16" s="23"/>
      <c r="I16" s="24"/>
      <c r="J16" s="23"/>
      <c r="K16" s="23" t="s">
        <v>213</v>
      </c>
    </row>
    <row r="17" spans="2:11" ht="56.15" customHeight="1" x14ac:dyDescent="0.9">
      <c r="B17" s="22" t="s">
        <v>284</v>
      </c>
      <c r="C17" s="23"/>
      <c r="D17" s="23" t="s">
        <v>248</v>
      </c>
      <c r="E17" s="23" t="s">
        <v>285</v>
      </c>
      <c r="F17" s="23">
        <v>1</v>
      </c>
      <c r="G17" s="23">
        <v>1.5</v>
      </c>
      <c r="H17" s="23">
        <v>15</v>
      </c>
      <c r="I17" s="23">
        <f>0.2</f>
        <v>0.2</v>
      </c>
      <c r="J17" s="23">
        <f>PRODUCT(F17:I17)</f>
        <v>4.5</v>
      </c>
      <c r="K17" s="23" t="s">
        <v>286</v>
      </c>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0</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c r="J60" s="36"/>
      <c r="K60" s="33"/>
    </row>
    <row r="61" spans="2:11" s="32" customFormat="1" ht="180.65" customHeight="1" x14ac:dyDescent="0.9">
      <c r="B61" s="33">
        <v>27</v>
      </c>
      <c r="C61" s="116" t="s">
        <v>186</v>
      </c>
      <c r="D61" s="116"/>
      <c r="E61" s="116"/>
      <c r="F61" s="117" t="s">
        <v>38</v>
      </c>
      <c r="G61" s="117"/>
      <c r="H61" s="34" t="s">
        <v>9</v>
      </c>
      <c r="I61" s="33">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f>J17</f>
        <v>4.5</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4" orientation="landscape" r:id="rId1"/>
  <headerFooter>
    <oddHeader>&amp;A</oddHeader>
    <oddFooter>Page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154C2-0D31-4C7A-B62F-03D836158A85}">
  <sheetPr>
    <tabColor rgb="FFFFFF00"/>
    <pageSetUpPr fitToPage="1"/>
  </sheetPr>
  <dimension ref="A2:AD118"/>
  <sheetViews>
    <sheetView view="pageBreakPreview" topLeftCell="A2" zoomScale="40" zoomScaleNormal="65" zoomScaleSheetLayoutView="40" workbookViewId="0">
      <selection activeCell="J16" sqref="J16"/>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288</v>
      </c>
    </row>
    <row r="6" spans="2:11" ht="21" customHeight="1" x14ac:dyDescent="0.9">
      <c r="B6" s="15" t="s">
        <v>102</v>
      </c>
      <c r="C6" s="16"/>
    </row>
    <row r="7" spans="2:11" ht="21" customHeight="1" x14ac:dyDescent="0.9">
      <c r="B7" s="15" t="s">
        <v>103</v>
      </c>
      <c r="C7" s="16">
        <v>4</v>
      </c>
    </row>
    <row r="8" spans="2:11" ht="21" customHeight="1" x14ac:dyDescent="0.9">
      <c r="B8" s="15" t="s">
        <v>104</v>
      </c>
      <c r="C8" s="16" t="s">
        <v>197</v>
      </c>
    </row>
    <row r="9" spans="2:11" ht="41.4" customHeight="1" x14ac:dyDescent="0.9">
      <c r="B9" s="17" t="s">
        <v>105</v>
      </c>
      <c r="C9" s="16">
        <f>C7+1</f>
        <v>5</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4</v>
      </c>
      <c r="G16" s="23">
        <f>8+3.5+3.5</f>
        <v>15</v>
      </c>
      <c r="H16" s="23"/>
      <c r="I16" s="24"/>
      <c r="J16" s="23"/>
      <c r="K16" s="23" t="s">
        <v>289</v>
      </c>
    </row>
    <row r="17" spans="2:11" ht="56.15" customHeight="1" x14ac:dyDescent="0.9">
      <c r="B17" s="22" t="s">
        <v>290</v>
      </c>
      <c r="C17" s="23" t="s">
        <v>291</v>
      </c>
      <c r="D17" s="23" t="s">
        <v>292</v>
      </c>
      <c r="E17" s="23" t="s">
        <v>293</v>
      </c>
      <c r="F17" s="23">
        <v>3</v>
      </c>
      <c r="G17" s="23"/>
      <c r="H17" s="23"/>
      <c r="I17" s="24"/>
      <c r="J17" s="23">
        <f>F17</f>
        <v>3</v>
      </c>
      <c r="K17" s="23" t="s">
        <v>294</v>
      </c>
    </row>
    <row r="18" spans="2:11" ht="56.15" customHeight="1" x14ac:dyDescent="0.9">
      <c r="B18" s="22"/>
      <c r="C18" s="23"/>
      <c r="D18" s="23"/>
      <c r="E18" s="23"/>
      <c r="F18" s="23"/>
      <c r="G18" s="23"/>
      <c r="H18" s="23"/>
      <c r="I18" s="24"/>
      <c r="J18" s="23"/>
      <c r="K18" s="23"/>
    </row>
    <row r="19" spans="2:11" ht="56.15" customHeight="1" x14ac:dyDescent="0.9">
      <c r="B19" s="22"/>
      <c r="C19" s="23"/>
      <c r="D19" s="23"/>
      <c r="E19" s="23"/>
      <c r="F19" s="23"/>
      <c r="G19" s="23"/>
      <c r="H19" s="23"/>
      <c r="I19" s="24"/>
      <c r="J19" s="23"/>
      <c r="K19" s="23"/>
    </row>
    <row r="20" spans="2:11" ht="56.15" customHeight="1" x14ac:dyDescent="0.9">
      <c r="B20" s="22"/>
      <c r="C20" s="23"/>
      <c r="D20" s="23"/>
      <c r="E20" s="23"/>
      <c r="F20" s="23"/>
      <c r="G20" s="23"/>
      <c r="H20" s="23"/>
      <c r="I20" s="23"/>
      <c r="J20" s="23"/>
      <c r="K20" s="23"/>
    </row>
    <row r="21" spans="2:11" ht="68.400000000000006" customHeight="1" x14ac:dyDescent="0.9">
      <c r="B21" s="24"/>
      <c r="C21" s="23"/>
      <c r="D21" s="23"/>
      <c r="E21" s="23"/>
      <c r="F21" s="23"/>
      <c r="G21" s="23"/>
      <c r="H21" s="23"/>
      <c r="I21" s="25"/>
      <c r="J21" s="23"/>
      <c r="K21" s="23"/>
    </row>
    <row r="22" spans="2:11" x14ac:dyDescent="0.9">
      <c r="B22" s="24"/>
      <c r="C22" s="23"/>
      <c r="D22" s="23"/>
      <c r="E22" s="25"/>
      <c r="F22" s="25"/>
      <c r="G22" s="25"/>
      <c r="H22" s="25"/>
      <c r="I22" s="25"/>
      <c r="J22" s="25"/>
      <c r="K22" s="24"/>
    </row>
    <row r="23" spans="2:11" ht="22.5" customHeight="1" x14ac:dyDescent="0.9">
      <c r="B23" s="26" t="s">
        <v>120</v>
      </c>
      <c r="C23" s="16"/>
      <c r="D23" s="16"/>
      <c r="E23" s="27"/>
      <c r="F23" s="27"/>
      <c r="G23" s="28"/>
      <c r="H23" s="25"/>
      <c r="I23" s="21"/>
      <c r="J23" s="29"/>
      <c r="K23" s="24"/>
    </row>
    <row r="24" spans="2:11" ht="22.5" customHeight="1" x14ac:dyDescent="0.9">
      <c r="B24" s="26"/>
      <c r="C24" s="123" t="s">
        <v>121</v>
      </c>
      <c r="D24" s="123"/>
      <c r="E24" s="27"/>
      <c r="F24" s="27"/>
      <c r="G24" s="28"/>
      <c r="H24" s="25"/>
      <c r="I24" s="16" t="s">
        <v>13</v>
      </c>
      <c r="J24" s="29">
        <v>0</v>
      </c>
      <c r="K24" s="24"/>
    </row>
    <row r="25" spans="2:11" ht="22.5" customHeight="1" x14ac:dyDescent="0.9">
      <c r="B25" s="26"/>
      <c r="C25" s="119" t="s">
        <v>122</v>
      </c>
      <c r="D25" s="119"/>
      <c r="E25" s="22"/>
      <c r="F25" s="22"/>
      <c r="G25" s="23"/>
      <c r="H25" s="23"/>
      <c r="I25" s="16" t="s">
        <v>13</v>
      </c>
      <c r="J25" s="29">
        <v>0</v>
      </c>
      <c r="K25" s="24"/>
    </row>
    <row r="26" spans="2:11" ht="22.5" customHeight="1" x14ac:dyDescent="0.9">
      <c r="B26" s="26"/>
      <c r="C26" s="119" t="s">
        <v>123</v>
      </c>
      <c r="D26" s="119"/>
      <c r="E26" s="22"/>
      <c r="F26" s="22"/>
      <c r="G26" s="23"/>
      <c r="H26" s="23"/>
      <c r="I26" s="16" t="s">
        <v>61</v>
      </c>
      <c r="J26" s="29">
        <v>0</v>
      </c>
      <c r="K26" s="24"/>
    </row>
    <row r="27" spans="2:11" ht="22.5" customHeight="1" x14ac:dyDescent="0.9">
      <c r="B27" s="26"/>
      <c r="C27" s="119" t="s">
        <v>124</v>
      </c>
      <c r="D27" s="119"/>
      <c r="E27" s="22"/>
      <c r="F27" s="22"/>
      <c r="G27" s="23"/>
      <c r="H27" s="23"/>
      <c r="I27" s="16" t="s">
        <v>61</v>
      </c>
      <c r="J27" s="29">
        <v>0</v>
      </c>
      <c r="K27" s="24"/>
    </row>
    <row r="28" spans="2:11" ht="22.5" customHeight="1" x14ac:dyDescent="0.9">
      <c r="B28" s="26"/>
      <c r="C28" s="106" t="s">
        <v>125</v>
      </c>
      <c r="D28" s="106"/>
      <c r="E28" s="22"/>
      <c r="F28" s="22"/>
      <c r="G28" s="23"/>
      <c r="H28" s="23"/>
      <c r="I28" s="16" t="s">
        <v>61</v>
      </c>
      <c r="J28" s="29">
        <v>0</v>
      </c>
      <c r="K28" s="24"/>
    </row>
    <row r="29" spans="2:11" ht="22.5" customHeight="1" x14ac:dyDescent="0.9">
      <c r="B29" s="26"/>
      <c r="C29" s="119" t="s">
        <v>126</v>
      </c>
      <c r="D29" s="119"/>
      <c r="E29" s="22"/>
      <c r="F29" s="22"/>
      <c r="G29" s="23"/>
      <c r="H29" s="23"/>
      <c r="I29" s="16" t="s">
        <v>16</v>
      </c>
      <c r="J29" s="29">
        <v>0</v>
      </c>
      <c r="K29" s="24"/>
    </row>
    <row r="30" spans="2:11" ht="22.5" customHeight="1" x14ac:dyDescent="0.9">
      <c r="B30" s="24"/>
      <c r="C30" s="102"/>
      <c r="D30" s="102"/>
      <c r="E30" s="25"/>
      <c r="F30" s="25"/>
      <c r="G30" s="25"/>
      <c r="H30" s="25"/>
      <c r="I30" s="25"/>
      <c r="J30" s="29"/>
      <c r="K30" s="24"/>
    </row>
    <row r="31" spans="2:11" ht="21.65" customHeight="1" x14ac:dyDescent="0.9">
      <c r="B31" s="24"/>
      <c r="C31" s="25"/>
      <c r="D31" s="25"/>
      <c r="E31" s="25"/>
      <c r="F31" s="25"/>
      <c r="G31" s="25"/>
      <c r="H31" s="25"/>
      <c r="I31" s="25"/>
      <c r="J31" s="29"/>
      <c r="K31" s="30"/>
    </row>
    <row r="32" spans="2:11" ht="21.65" customHeight="1" x14ac:dyDescent="0.9">
      <c r="B32" s="22"/>
      <c r="C32" s="25"/>
      <c r="D32" s="25"/>
      <c r="E32" s="25"/>
      <c r="F32" s="25"/>
      <c r="G32" s="25"/>
      <c r="H32" s="25"/>
      <c r="I32" s="25"/>
      <c r="J32" s="29"/>
      <c r="K32" s="30"/>
    </row>
    <row r="33" spans="2:11" x14ac:dyDescent="0.9">
      <c r="B33" s="22"/>
      <c r="C33" s="22"/>
      <c r="D33" s="22"/>
      <c r="E33" s="22"/>
      <c r="F33" s="22"/>
      <c r="G33" s="25"/>
      <c r="H33" s="25"/>
      <c r="I33" s="25"/>
      <c r="J33" s="30"/>
      <c r="K33" s="24"/>
    </row>
    <row r="34" spans="2:11" x14ac:dyDescent="0.9">
      <c r="B34" s="24"/>
      <c r="C34" s="23"/>
      <c r="D34" s="23"/>
      <c r="E34" s="25"/>
      <c r="F34" s="25"/>
      <c r="G34" s="25"/>
      <c r="H34" s="25"/>
      <c r="I34" s="25"/>
      <c r="J34" s="25"/>
      <c r="K34" s="24"/>
    </row>
    <row r="35" spans="2:11" ht="23" x14ac:dyDescent="0.9">
      <c r="B35" s="120" t="s">
        <v>127</v>
      </c>
      <c r="C35" s="120"/>
      <c r="D35" s="120"/>
      <c r="E35" s="120"/>
      <c r="F35" s="120"/>
      <c r="G35" s="120"/>
      <c r="H35" s="120"/>
      <c r="I35" s="120"/>
      <c r="J35" s="120"/>
      <c r="K35" s="24"/>
    </row>
    <row r="36" spans="2:11" x14ac:dyDescent="0.9">
      <c r="B36" s="23"/>
      <c r="C36" s="23"/>
      <c r="D36" s="23"/>
      <c r="E36" s="25"/>
      <c r="F36" s="25"/>
      <c r="G36" s="25"/>
      <c r="H36" s="25"/>
      <c r="I36" s="25"/>
      <c r="J36" s="25"/>
      <c r="K36" s="24"/>
    </row>
    <row r="37" spans="2:11" s="32" customFormat="1" ht="29.15" customHeight="1" x14ac:dyDescent="0.9">
      <c r="B37" s="27" t="s">
        <v>0</v>
      </c>
      <c r="C37" s="121" t="s">
        <v>1</v>
      </c>
      <c r="D37" s="121"/>
      <c r="E37" s="121"/>
      <c r="F37" s="121" t="s">
        <v>2</v>
      </c>
      <c r="G37" s="121"/>
      <c r="H37" s="16" t="s">
        <v>3</v>
      </c>
      <c r="I37" s="16" t="s">
        <v>4</v>
      </c>
      <c r="J37" s="16" t="s">
        <v>128</v>
      </c>
      <c r="K37" s="16" t="s">
        <v>129</v>
      </c>
    </row>
    <row r="38" spans="2:11" s="32" customFormat="1" ht="162" customHeight="1" x14ac:dyDescent="0.9">
      <c r="B38" s="33">
        <v>1</v>
      </c>
      <c r="C38" s="116" t="s">
        <v>162</v>
      </c>
      <c r="D38" s="116"/>
      <c r="E38" s="116"/>
      <c r="F38" s="117" t="s">
        <v>6</v>
      </c>
      <c r="G38" s="117"/>
      <c r="H38" s="34" t="s">
        <v>130</v>
      </c>
      <c r="I38" s="35">
        <v>0</v>
      </c>
      <c r="J38" s="36"/>
      <c r="K38" s="33"/>
    </row>
    <row r="39" spans="2:11" s="32" customFormat="1" ht="209.5" customHeight="1" x14ac:dyDescent="0.9">
      <c r="B39" s="33">
        <v>2</v>
      </c>
      <c r="C39" s="116" t="s">
        <v>163</v>
      </c>
      <c r="D39" s="116"/>
      <c r="E39" s="116"/>
      <c r="F39" s="117" t="s">
        <v>8</v>
      </c>
      <c r="G39" s="117"/>
      <c r="H39" s="33" t="s">
        <v>9</v>
      </c>
      <c r="I39" s="33"/>
      <c r="J39" s="36"/>
      <c r="K39" s="33"/>
    </row>
    <row r="40" spans="2:11" s="32" customFormat="1" ht="236.5" customHeight="1" x14ac:dyDescent="0.9">
      <c r="B40" s="33">
        <v>3</v>
      </c>
      <c r="C40" s="116" t="s">
        <v>164</v>
      </c>
      <c r="D40" s="116"/>
      <c r="E40" s="116"/>
      <c r="F40" s="117" t="s">
        <v>10</v>
      </c>
      <c r="G40" s="117"/>
      <c r="H40" s="33" t="s">
        <v>11</v>
      </c>
      <c r="I40" s="33"/>
      <c r="J40" s="36"/>
      <c r="K40" s="33"/>
    </row>
    <row r="41" spans="2:11" s="32" customFormat="1" ht="195" customHeight="1" x14ac:dyDescent="0.9">
      <c r="B41" s="33">
        <v>4</v>
      </c>
      <c r="C41" s="116" t="s">
        <v>165</v>
      </c>
      <c r="D41" s="116"/>
      <c r="E41" s="116"/>
      <c r="F41" s="117" t="s">
        <v>12</v>
      </c>
      <c r="G41" s="117"/>
      <c r="H41" s="33" t="s">
        <v>13</v>
      </c>
      <c r="I41" s="33"/>
      <c r="J41" s="36"/>
      <c r="K41" s="33"/>
    </row>
    <row r="42" spans="2:11" s="32" customFormat="1" ht="88.4" customHeight="1" x14ac:dyDescent="0.9">
      <c r="B42" s="33">
        <v>5</v>
      </c>
      <c r="C42" s="116" t="s">
        <v>166</v>
      </c>
      <c r="D42" s="116"/>
      <c r="E42" s="116"/>
      <c r="F42" s="117" t="s">
        <v>14</v>
      </c>
      <c r="G42" s="117"/>
      <c r="H42" s="33" t="s">
        <v>9</v>
      </c>
      <c r="I42" s="35">
        <f>J16</f>
        <v>0</v>
      </c>
      <c r="J42" s="36"/>
      <c r="K42" s="33"/>
    </row>
    <row r="43" spans="2:11" s="32" customFormat="1" ht="272.5" customHeight="1" x14ac:dyDescent="0.9">
      <c r="B43" s="33">
        <v>6</v>
      </c>
      <c r="C43" s="116" t="s">
        <v>167</v>
      </c>
      <c r="D43" s="116"/>
      <c r="E43" s="116"/>
      <c r="F43" s="117" t="s">
        <v>15</v>
      </c>
      <c r="G43" s="117"/>
      <c r="H43" s="34" t="s">
        <v>16</v>
      </c>
      <c r="I43" s="35">
        <f>J93</f>
        <v>0</v>
      </c>
      <c r="J43" s="36"/>
      <c r="K43" s="33"/>
    </row>
    <row r="44" spans="2:11" s="32" customFormat="1" ht="192" customHeight="1" x14ac:dyDescent="0.9">
      <c r="B44" s="33">
        <v>7</v>
      </c>
      <c r="C44" s="116" t="s">
        <v>168</v>
      </c>
      <c r="D44" s="116"/>
      <c r="E44" s="116"/>
      <c r="F44" s="117" t="s">
        <v>17</v>
      </c>
      <c r="G44" s="117"/>
      <c r="H44" s="34" t="s">
        <v>18</v>
      </c>
      <c r="I44" s="33"/>
      <c r="J44" s="36"/>
      <c r="K44" s="33"/>
    </row>
    <row r="45" spans="2:11" s="32" customFormat="1" ht="232.75" customHeight="1" x14ac:dyDescent="0.9">
      <c r="B45" s="33">
        <v>8</v>
      </c>
      <c r="C45" s="116" t="s">
        <v>169</v>
      </c>
      <c r="D45" s="116"/>
      <c r="E45" s="116"/>
      <c r="F45" s="117" t="s">
        <v>161</v>
      </c>
      <c r="G45" s="117"/>
      <c r="H45" s="34" t="s">
        <v>20</v>
      </c>
      <c r="I45" s="33"/>
      <c r="J45" s="36"/>
      <c r="K45" s="33"/>
    </row>
    <row r="46" spans="2:11" s="32" customFormat="1" ht="292.5" customHeight="1" x14ac:dyDescent="0.9">
      <c r="B46" s="33">
        <v>9</v>
      </c>
      <c r="C46" s="116" t="s">
        <v>170</v>
      </c>
      <c r="D46" s="116"/>
      <c r="E46" s="116"/>
      <c r="F46" s="117" t="s">
        <v>21</v>
      </c>
      <c r="G46" s="117"/>
      <c r="H46" s="34" t="s">
        <v>22</v>
      </c>
      <c r="I46" s="33"/>
      <c r="J46" s="36"/>
      <c r="K46" s="33"/>
    </row>
    <row r="47" spans="2:11" s="32" customFormat="1" ht="262.64999999999998" customHeight="1" x14ac:dyDescent="0.9">
      <c r="B47" s="33">
        <v>10</v>
      </c>
      <c r="C47" s="116" t="s">
        <v>171</v>
      </c>
      <c r="D47" s="116"/>
      <c r="E47" s="116"/>
      <c r="F47" s="117" t="s">
        <v>23</v>
      </c>
      <c r="G47" s="117"/>
      <c r="H47" s="34" t="s">
        <v>22</v>
      </c>
      <c r="I47" s="33"/>
      <c r="J47" s="36"/>
      <c r="K47" s="33"/>
    </row>
    <row r="48" spans="2:11" s="32" customFormat="1" ht="249" customHeight="1" x14ac:dyDescent="0.9">
      <c r="B48" s="33">
        <v>11</v>
      </c>
      <c r="C48" s="116" t="s">
        <v>172</v>
      </c>
      <c r="D48" s="116"/>
      <c r="E48" s="116"/>
      <c r="F48" s="117" t="s">
        <v>24</v>
      </c>
      <c r="G48" s="117"/>
      <c r="H48" s="34" t="s">
        <v>22</v>
      </c>
      <c r="I48" s="33"/>
      <c r="J48" s="36"/>
      <c r="K48" s="33"/>
    </row>
    <row r="49" spans="2:11" s="32" customFormat="1" ht="145.65" customHeight="1" x14ac:dyDescent="0.9">
      <c r="B49" s="33">
        <v>12</v>
      </c>
      <c r="C49" s="116" t="s">
        <v>173</v>
      </c>
      <c r="D49" s="116"/>
      <c r="E49" s="116"/>
      <c r="F49" s="117" t="s">
        <v>25</v>
      </c>
      <c r="G49" s="117"/>
      <c r="H49" s="34" t="s">
        <v>22</v>
      </c>
      <c r="I49" s="33"/>
      <c r="J49" s="36"/>
      <c r="K49" s="33"/>
    </row>
    <row r="50" spans="2:11" s="32" customFormat="1" ht="282.64999999999998" customHeight="1" x14ac:dyDescent="0.9">
      <c r="B50" s="33">
        <v>13</v>
      </c>
      <c r="C50" s="116" t="s">
        <v>174</v>
      </c>
      <c r="D50" s="116"/>
      <c r="E50" s="116"/>
      <c r="F50" s="117" t="s">
        <v>26</v>
      </c>
      <c r="G50" s="117"/>
      <c r="H50" s="34" t="s">
        <v>22</v>
      </c>
      <c r="I50" s="33"/>
      <c r="J50" s="36"/>
      <c r="K50" s="33"/>
    </row>
    <row r="51" spans="2:11" s="32" customFormat="1" ht="166.75" customHeight="1" x14ac:dyDescent="0.9">
      <c r="B51" s="33">
        <v>14</v>
      </c>
      <c r="C51" s="116" t="s">
        <v>175</v>
      </c>
      <c r="D51" s="116"/>
      <c r="E51" s="116"/>
      <c r="F51" s="117" t="s">
        <v>27</v>
      </c>
      <c r="G51" s="117"/>
      <c r="H51" s="34" t="s">
        <v>22</v>
      </c>
      <c r="I51" s="33"/>
      <c r="J51" s="36"/>
      <c r="K51" s="33"/>
    </row>
    <row r="52" spans="2:11" s="32" customFormat="1" ht="270.64999999999998" customHeight="1" x14ac:dyDescent="0.9">
      <c r="B52" s="33">
        <v>15</v>
      </c>
      <c r="C52" s="116" t="s">
        <v>176</v>
      </c>
      <c r="D52" s="116"/>
      <c r="E52" s="116"/>
      <c r="F52" s="117" t="s">
        <v>28</v>
      </c>
      <c r="G52" s="117"/>
      <c r="H52" s="33" t="s">
        <v>9</v>
      </c>
      <c r="I52" s="33"/>
      <c r="J52" s="36"/>
      <c r="K52" s="33"/>
    </row>
    <row r="53" spans="2:11" s="32" customFormat="1" ht="267" customHeight="1" x14ac:dyDescent="0.9">
      <c r="B53" s="33">
        <v>16</v>
      </c>
      <c r="C53" s="116" t="s">
        <v>177</v>
      </c>
      <c r="D53" s="116"/>
      <c r="E53" s="116"/>
      <c r="F53" s="117" t="s">
        <v>29</v>
      </c>
      <c r="G53" s="117"/>
      <c r="H53" s="33" t="s">
        <v>13</v>
      </c>
      <c r="I53" s="33">
        <f>J21</f>
        <v>0</v>
      </c>
      <c r="J53" s="36"/>
      <c r="K53" s="33"/>
    </row>
    <row r="54" spans="2:11" s="32" customFormat="1" ht="52.75" customHeight="1" x14ac:dyDescent="0.9">
      <c r="B54" s="33">
        <v>17</v>
      </c>
      <c r="C54" s="113" t="s">
        <v>131</v>
      </c>
      <c r="D54" s="113"/>
      <c r="E54" s="113"/>
      <c r="F54" s="117" t="s">
        <v>132</v>
      </c>
      <c r="G54" s="117"/>
      <c r="H54" s="37"/>
      <c r="I54" s="33"/>
      <c r="J54" s="36"/>
      <c r="K54" s="33"/>
    </row>
    <row r="55" spans="2:11" s="32" customFormat="1" ht="87" customHeight="1" x14ac:dyDescent="0.9">
      <c r="B55" s="33">
        <v>18</v>
      </c>
      <c r="C55" s="116" t="s">
        <v>178</v>
      </c>
      <c r="D55" s="116"/>
      <c r="E55" s="116"/>
      <c r="F55" s="117" t="s">
        <v>30</v>
      </c>
      <c r="G55" s="117"/>
      <c r="H55" s="33" t="s">
        <v>9</v>
      </c>
      <c r="I55" s="33"/>
      <c r="J55" s="36"/>
      <c r="K55" s="33"/>
    </row>
    <row r="56" spans="2:11" s="32" customFormat="1" ht="163.4" customHeight="1" x14ac:dyDescent="0.9">
      <c r="B56" s="33">
        <v>19</v>
      </c>
      <c r="C56" s="116" t="s">
        <v>179</v>
      </c>
      <c r="D56" s="116"/>
      <c r="E56" s="116"/>
      <c r="F56" s="117" t="s">
        <v>31</v>
      </c>
      <c r="G56" s="117"/>
      <c r="H56" s="33" t="s">
        <v>9</v>
      </c>
      <c r="I56" s="35"/>
      <c r="J56" s="36"/>
      <c r="K56" s="23"/>
    </row>
    <row r="57" spans="2:11" s="32" customFormat="1" ht="122.4" customHeight="1" x14ac:dyDescent="0.9">
      <c r="B57" s="33">
        <v>20</v>
      </c>
      <c r="C57" s="116" t="s">
        <v>180</v>
      </c>
      <c r="D57" s="116"/>
      <c r="E57" s="116"/>
      <c r="F57" s="117" t="s">
        <v>32</v>
      </c>
      <c r="G57" s="117"/>
      <c r="H57" s="33" t="s">
        <v>9</v>
      </c>
      <c r="I57" s="33">
        <v>0</v>
      </c>
      <c r="J57" s="36"/>
      <c r="K57" s="33"/>
    </row>
    <row r="58" spans="2:11" s="32" customFormat="1" ht="103.75" customHeight="1" x14ac:dyDescent="0.9">
      <c r="B58" s="33">
        <v>21</v>
      </c>
      <c r="C58" s="116" t="s">
        <v>181</v>
      </c>
      <c r="D58" s="116"/>
      <c r="E58" s="116"/>
      <c r="F58" s="117" t="s">
        <v>33</v>
      </c>
      <c r="G58" s="117"/>
      <c r="H58" s="33" t="s">
        <v>9</v>
      </c>
      <c r="J58" s="36"/>
      <c r="K58" s="33"/>
    </row>
    <row r="59" spans="2:11" s="32" customFormat="1" ht="214.75" customHeight="1" x14ac:dyDescent="0.9">
      <c r="B59" s="33">
        <v>22</v>
      </c>
      <c r="C59" s="116" t="s">
        <v>182</v>
      </c>
      <c r="D59" s="116"/>
      <c r="E59" s="116"/>
      <c r="F59" s="117" t="s">
        <v>34</v>
      </c>
      <c r="G59" s="117"/>
      <c r="H59" s="33" t="s">
        <v>9</v>
      </c>
      <c r="I59" s="33"/>
      <c r="J59" s="36"/>
      <c r="K59" s="33"/>
    </row>
    <row r="60" spans="2:11" s="32" customFormat="1" ht="32.15" customHeight="1" x14ac:dyDescent="0.9">
      <c r="B60" s="33">
        <v>23</v>
      </c>
      <c r="C60" s="113" t="s">
        <v>133</v>
      </c>
      <c r="D60" s="113"/>
      <c r="E60" s="113"/>
      <c r="F60" s="117"/>
      <c r="G60" s="117"/>
      <c r="H60" s="26"/>
      <c r="I60" s="33"/>
      <c r="J60" s="36"/>
      <c r="K60" s="33"/>
    </row>
    <row r="61" spans="2:11" s="32" customFormat="1" ht="64.400000000000006" customHeight="1" x14ac:dyDescent="0.9">
      <c r="B61" s="33">
        <v>24</v>
      </c>
      <c r="C61" s="116" t="s">
        <v>183</v>
      </c>
      <c r="D61" s="116"/>
      <c r="E61" s="116"/>
      <c r="F61" s="117" t="s">
        <v>35</v>
      </c>
      <c r="G61" s="117"/>
      <c r="H61" s="33"/>
      <c r="I61" s="33"/>
      <c r="J61" s="36"/>
      <c r="K61" s="24"/>
    </row>
    <row r="62" spans="2:11" s="32" customFormat="1" ht="102.65" customHeight="1" x14ac:dyDescent="0.9">
      <c r="B62" s="33">
        <v>25</v>
      </c>
      <c r="C62" s="116" t="s">
        <v>184</v>
      </c>
      <c r="D62" s="116"/>
      <c r="E62" s="116"/>
      <c r="F62" s="117" t="s">
        <v>36</v>
      </c>
      <c r="G62" s="117"/>
      <c r="H62" s="34" t="s">
        <v>22</v>
      </c>
      <c r="I62" s="35"/>
      <c r="J62" s="36"/>
      <c r="K62" s="23"/>
    </row>
    <row r="63" spans="2:11" s="32" customFormat="1" ht="216.65" customHeight="1" x14ac:dyDescent="0.9">
      <c r="B63" s="33">
        <v>26</v>
      </c>
      <c r="C63" s="116" t="s">
        <v>185</v>
      </c>
      <c r="D63" s="116"/>
      <c r="E63" s="116"/>
      <c r="F63" s="117" t="s">
        <v>37</v>
      </c>
      <c r="G63" s="117"/>
      <c r="H63" s="34" t="s">
        <v>22</v>
      </c>
      <c r="I63" s="33"/>
      <c r="J63" s="36"/>
      <c r="K63" s="33"/>
    </row>
    <row r="64" spans="2:11" s="32" customFormat="1" ht="180.65" customHeight="1" x14ac:dyDescent="0.9">
      <c r="B64" s="33">
        <v>27</v>
      </c>
      <c r="C64" s="116" t="s">
        <v>186</v>
      </c>
      <c r="D64" s="116"/>
      <c r="E64" s="116"/>
      <c r="F64" s="117" t="s">
        <v>38</v>
      </c>
      <c r="G64" s="117"/>
      <c r="H64" s="34" t="s">
        <v>9</v>
      </c>
      <c r="I64" s="33">
        <f>J17</f>
        <v>3</v>
      </c>
      <c r="J64" s="36"/>
      <c r="K64" s="33"/>
    </row>
    <row r="65" spans="2:11" s="32" customFormat="1" ht="153" customHeight="1" x14ac:dyDescent="0.9">
      <c r="B65" s="33">
        <v>28</v>
      </c>
      <c r="C65" s="116" t="s">
        <v>39</v>
      </c>
      <c r="D65" s="116"/>
      <c r="E65" s="116"/>
      <c r="F65" s="117" t="s">
        <v>40</v>
      </c>
      <c r="G65" s="117"/>
      <c r="H65" s="34" t="s">
        <v>9</v>
      </c>
      <c r="I65" s="33"/>
      <c r="J65" s="36"/>
      <c r="K65" s="33"/>
    </row>
    <row r="66" spans="2:11" s="32" customFormat="1" ht="111.65" customHeight="1" x14ac:dyDescent="0.9">
      <c r="B66" s="33">
        <v>29</v>
      </c>
      <c r="C66" s="116" t="s">
        <v>187</v>
      </c>
      <c r="D66" s="116"/>
      <c r="E66" s="116"/>
      <c r="F66" s="117" t="s">
        <v>41</v>
      </c>
      <c r="G66" s="117"/>
      <c r="H66" s="34" t="s">
        <v>9</v>
      </c>
      <c r="I66" s="35"/>
      <c r="J66" s="36"/>
      <c r="K66" s="33"/>
    </row>
    <row r="67" spans="2:11" s="32" customFormat="1" ht="241.75" customHeight="1" x14ac:dyDescent="0.9">
      <c r="B67" s="33">
        <v>30</v>
      </c>
      <c r="C67" s="116" t="s">
        <v>188</v>
      </c>
      <c r="D67" s="116"/>
      <c r="E67" s="116"/>
      <c r="F67" s="117" t="s">
        <v>42</v>
      </c>
      <c r="G67" s="117"/>
      <c r="H67" s="34" t="s">
        <v>22</v>
      </c>
      <c r="I67" s="35"/>
      <c r="J67" s="36"/>
      <c r="K67" s="33"/>
    </row>
    <row r="68" spans="2:11" s="32" customFormat="1" ht="249" customHeight="1" x14ac:dyDescent="0.9">
      <c r="B68" s="33">
        <v>31</v>
      </c>
      <c r="C68" s="116" t="s">
        <v>134</v>
      </c>
      <c r="D68" s="116"/>
      <c r="E68" s="116"/>
      <c r="F68" s="117" t="s">
        <v>43</v>
      </c>
      <c r="G68" s="117"/>
      <c r="H68" s="34" t="s">
        <v>44</v>
      </c>
      <c r="I68" s="35"/>
      <c r="J68" s="36"/>
      <c r="K68" s="33"/>
    </row>
    <row r="69" spans="2:11" s="32" customFormat="1" ht="138" customHeight="1" x14ac:dyDescent="0.9">
      <c r="B69" s="33">
        <v>32</v>
      </c>
      <c r="C69" s="116" t="s">
        <v>189</v>
      </c>
      <c r="D69" s="116"/>
      <c r="E69" s="116"/>
      <c r="F69" s="117" t="s">
        <v>45</v>
      </c>
      <c r="G69" s="117"/>
      <c r="H69" s="34" t="s">
        <v>46</v>
      </c>
      <c r="I69" s="35">
        <f>J100</f>
        <v>0</v>
      </c>
      <c r="J69" s="36"/>
      <c r="K69" s="33"/>
    </row>
    <row r="70" spans="2:11" s="32" customFormat="1" ht="166.75" customHeight="1" x14ac:dyDescent="0.9">
      <c r="B70" s="33">
        <v>33</v>
      </c>
      <c r="C70" s="116" t="s">
        <v>190</v>
      </c>
      <c r="D70" s="116"/>
      <c r="E70" s="116"/>
      <c r="F70" s="117" t="s">
        <v>47</v>
      </c>
      <c r="G70" s="117"/>
      <c r="H70" s="34" t="s">
        <v>44</v>
      </c>
      <c r="I70" s="35"/>
      <c r="J70" s="36"/>
      <c r="K70" s="33"/>
    </row>
    <row r="71" spans="2:11" s="32" customFormat="1" ht="165" customHeight="1" x14ac:dyDescent="0.9">
      <c r="B71" s="33">
        <v>34</v>
      </c>
      <c r="C71" s="116" t="s">
        <v>191</v>
      </c>
      <c r="D71" s="116"/>
      <c r="E71" s="116"/>
      <c r="F71" s="117" t="s">
        <v>48</v>
      </c>
      <c r="G71" s="117"/>
      <c r="H71" s="34" t="s">
        <v>20</v>
      </c>
      <c r="I71" s="33"/>
      <c r="J71" s="36"/>
      <c r="K71" s="33"/>
    </row>
    <row r="72" spans="2:11" s="32" customFormat="1" ht="409.5" customHeight="1" x14ac:dyDescent="0.9">
      <c r="B72" s="33">
        <v>35</v>
      </c>
      <c r="C72" s="116" t="s">
        <v>192</v>
      </c>
      <c r="D72" s="116"/>
      <c r="E72" s="116"/>
      <c r="F72" s="117" t="s">
        <v>49</v>
      </c>
      <c r="G72" s="117"/>
      <c r="H72" s="34" t="s">
        <v>16</v>
      </c>
      <c r="I72" s="33"/>
      <c r="J72" s="36"/>
      <c r="K72" s="33"/>
    </row>
    <row r="73" spans="2:11" s="32" customFormat="1" ht="201" customHeight="1" x14ac:dyDescent="0.9">
      <c r="B73" s="33">
        <v>36</v>
      </c>
      <c r="C73" s="116" t="s">
        <v>193</v>
      </c>
      <c r="D73" s="116"/>
      <c r="E73" s="116"/>
      <c r="F73" s="117" t="s">
        <v>50</v>
      </c>
      <c r="G73" s="117"/>
      <c r="H73" s="33" t="s">
        <v>13</v>
      </c>
      <c r="I73" s="33"/>
      <c r="J73" s="36"/>
      <c r="K73" s="33"/>
    </row>
    <row r="74" spans="2:11" s="32" customFormat="1" ht="201" customHeight="1" x14ac:dyDescent="0.9">
      <c r="B74" s="33">
        <v>37</v>
      </c>
      <c r="C74" s="116" t="s">
        <v>194</v>
      </c>
      <c r="D74" s="116"/>
      <c r="E74" s="116"/>
      <c r="F74" s="117" t="s">
        <v>51</v>
      </c>
      <c r="G74" s="117"/>
      <c r="H74" s="33" t="s">
        <v>13</v>
      </c>
      <c r="I74" s="33"/>
      <c r="J74" s="36"/>
      <c r="K74" s="33"/>
    </row>
    <row r="75" spans="2:11" s="32" customFormat="1" ht="141" customHeight="1" x14ac:dyDescent="0.9">
      <c r="B75" s="33">
        <v>38</v>
      </c>
      <c r="C75" s="116" t="s">
        <v>52</v>
      </c>
      <c r="D75" s="116"/>
      <c r="E75" s="116"/>
      <c r="F75" s="118" t="s">
        <v>53</v>
      </c>
      <c r="G75" s="118"/>
      <c r="H75" s="33" t="s">
        <v>13</v>
      </c>
      <c r="I75" s="30"/>
      <c r="J75" s="36"/>
      <c r="K75" s="33"/>
    </row>
    <row r="76" spans="2:11" s="32" customFormat="1" ht="228.65" customHeight="1" x14ac:dyDescent="0.9">
      <c r="B76" s="33">
        <v>39</v>
      </c>
      <c r="C76" s="116" t="s">
        <v>54</v>
      </c>
      <c r="D76" s="116"/>
      <c r="E76" s="116"/>
      <c r="F76" s="118" t="s">
        <v>55</v>
      </c>
      <c r="G76" s="118"/>
      <c r="H76" s="33" t="s">
        <v>13</v>
      </c>
      <c r="I76" s="30"/>
      <c r="J76" s="36"/>
      <c r="K76" s="33"/>
    </row>
    <row r="77" spans="2:11" s="32" customFormat="1" ht="228.65" customHeight="1" x14ac:dyDescent="0.9">
      <c r="B77" s="33">
        <v>40</v>
      </c>
      <c r="C77" s="107" t="s">
        <v>135</v>
      </c>
      <c r="D77" s="107"/>
      <c r="E77" s="107"/>
      <c r="F77" s="118" t="s">
        <v>57</v>
      </c>
      <c r="G77" s="118"/>
      <c r="H77" s="33" t="s">
        <v>58</v>
      </c>
      <c r="I77" s="30">
        <f>J20</f>
        <v>0</v>
      </c>
      <c r="J77" s="36"/>
      <c r="K77" s="33"/>
    </row>
    <row r="78" spans="2:11" s="32" customFormat="1" ht="228.65" customHeight="1" x14ac:dyDescent="0.9">
      <c r="B78" s="33">
        <v>41</v>
      </c>
      <c r="C78" s="116" t="s">
        <v>59</v>
      </c>
      <c r="D78" s="116"/>
      <c r="E78" s="116"/>
      <c r="F78" s="117" t="s">
        <v>60</v>
      </c>
      <c r="G78" s="117"/>
      <c r="H78" s="23" t="s">
        <v>61</v>
      </c>
      <c r="I78" s="33"/>
      <c r="J78" s="36"/>
      <c r="K78" s="33"/>
    </row>
    <row r="79" spans="2:11" s="32" customFormat="1" ht="201" customHeight="1" x14ac:dyDescent="0.9">
      <c r="B79" s="33">
        <v>42</v>
      </c>
      <c r="C79" s="107" t="s">
        <v>62</v>
      </c>
      <c r="D79" s="107"/>
      <c r="E79" s="107"/>
      <c r="F79" s="117" t="s">
        <v>63</v>
      </c>
      <c r="G79" s="117"/>
      <c r="H79" s="23" t="s">
        <v>61</v>
      </c>
      <c r="I79" s="33"/>
      <c r="J79" s="36"/>
      <c r="K79" s="33"/>
    </row>
    <row r="80" spans="2:11" s="32" customFormat="1" ht="145.65" customHeight="1" x14ac:dyDescent="0.9">
      <c r="B80" s="33">
        <v>43</v>
      </c>
      <c r="C80" s="116" t="s">
        <v>136</v>
      </c>
      <c r="D80" s="116"/>
      <c r="E80" s="116"/>
      <c r="F80" s="117" t="s">
        <v>63</v>
      </c>
      <c r="G80" s="117"/>
      <c r="H80" s="23" t="s">
        <v>22</v>
      </c>
      <c r="I80" s="33"/>
      <c r="J80" s="36"/>
      <c r="K80" s="33"/>
    </row>
    <row r="81" spans="2:11" s="32" customFormat="1" ht="161.5" customHeight="1" x14ac:dyDescent="0.9">
      <c r="B81" s="33">
        <v>44</v>
      </c>
      <c r="C81" s="116" t="s">
        <v>137</v>
      </c>
      <c r="D81" s="116"/>
      <c r="E81" s="116"/>
      <c r="F81" s="117" t="s">
        <v>66</v>
      </c>
      <c r="G81" s="117"/>
      <c r="H81" s="23" t="s">
        <v>13</v>
      </c>
      <c r="I81" s="33"/>
      <c r="J81" s="36"/>
      <c r="K81" s="33"/>
    </row>
    <row r="82" spans="2:11" s="32" customFormat="1" ht="161.5" customHeight="1" x14ac:dyDescent="0.9">
      <c r="B82" s="33">
        <v>45</v>
      </c>
      <c r="C82" s="116" t="s">
        <v>71</v>
      </c>
      <c r="D82" s="116"/>
      <c r="E82" s="116"/>
      <c r="F82" s="117" t="s">
        <v>72</v>
      </c>
      <c r="G82" s="117"/>
      <c r="H82" s="23" t="s">
        <v>67</v>
      </c>
      <c r="I82" s="33"/>
      <c r="J82" s="36"/>
      <c r="K82" s="33"/>
    </row>
    <row r="83" spans="2:11" s="32" customFormat="1" ht="136.4" customHeight="1" x14ac:dyDescent="0.9">
      <c r="B83" s="33">
        <v>46</v>
      </c>
      <c r="C83" s="116" t="s">
        <v>138</v>
      </c>
      <c r="D83" s="116"/>
      <c r="E83" s="116"/>
      <c r="F83" s="117" t="s">
        <v>92</v>
      </c>
      <c r="G83" s="117"/>
      <c r="H83" s="23" t="s">
        <v>13</v>
      </c>
      <c r="I83" s="35">
        <v>0</v>
      </c>
      <c r="J83" s="36"/>
      <c r="K83" s="33"/>
    </row>
    <row r="84" spans="2:11" s="32" customFormat="1" ht="168" customHeight="1" x14ac:dyDescent="0.9">
      <c r="B84" s="33">
        <v>47</v>
      </c>
      <c r="C84" s="116" t="s">
        <v>75</v>
      </c>
      <c r="D84" s="116"/>
      <c r="E84" s="116"/>
      <c r="F84" s="117" t="s">
        <v>76</v>
      </c>
      <c r="G84" s="117"/>
      <c r="H84" s="23" t="s">
        <v>58</v>
      </c>
      <c r="I84" s="35"/>
      <c r="J84" s="36"/>
      <c r="K84" s="33">
        <v>0</v>
      </c>
    </row>
    <row r="85" spans="2:11" s="32" customFormat="1" ht="176.4" customHeight="1" x14ac:dyDescent="0.9">
      <c r="B85" s="33">
        <v>48</v>
      </c>
      <c r="C85" s="116" t="s">
        <v>139</v>
      </c>
      <c r="D85" s="116"/>
      <c r="E85" s="116"/>
      <c r="F85" s="108" t="s">
        <v>69</v>
      </c>
      <c r="G85" s="109"/>
      <c r="H85" s="22" t="s">
        <v>140</v>
      </c>
      <c r="I85" s="38"/>
      <c r="J85" s="38"/>
      <c r="K85" s="38"/>
    </row>
    <row r="86" spans="2:11" s="32" customFormat="1" ht="162.65" customHeight="1" x14ac:dyDescent="0.9">
      <c r="B86" s="33">
        <v>49</v>
      </c>
      <c r="C86" s="107" t="s">
        <v>73</v>
      </c>
      <c r="D86" s="107"/>
      <c r="E86" s="107"/>
      <c r="F86" s="108" t="s">
        <v>141</v>
      </c>
      <c r="G86" s="109"/>
      <c r="H86" s="22" t="s">
        <v>11</v>
      </c>
      <c r="I86" s="22"/>
      <c r="J86" s="22"/>
      <c r="K86" s="22"/>
    </row>
    <row r="87" spans="2:11" s="32" customFormat="1" ht="196.4" customHeight="1" x14ac:dyDescent="0.9">
      <c r="B87" s="33">
        <v>50</v>
      </c>
      <c r="C87" s="107" t="s">
        <v>81</v>
      </c>
      <c r="D87" s="107"/>
      <c r="E87" s="107"/>
      <c r="F87" s="108" t="s">
        <v>94</v>
      </c>
      <c r="G87" s="109"/>
      <c r="H87" s="22" t="s">
        <v>140</v>
      </c>
      <c r="I87" s="22"/>
      <c r="J87" s="22"/>
      <c r="K87" s="22"/>
    </row>
    <row r="88" spans="2:11" s="32" customFormat="1" ht="23" x14ac:dyDescent="0.95">
      <c r="B88" s="110" t="s">
        <v>142</v>
      </c>
      <c r="C88" s="111"/>
      <c r="D88" s="112"/>
      <c r="E88" s="39" t="s">
        <v>143</v>
      </c>
      <c r="F88" s="39"/>
      <c r="G88" s="39" t="s">
        <v>144</v>
      </c>
      <c r="H88" s="39" t="s">
        <v>145</v>
      </c>
      <c r="I88" s="37" t="s">
        <v>146</v>
      </c>
      <c r="J88" s="39" t="s">
        <v>4</v>
      </c>
      <c r="K88" s="39" t="s">
        <v>3</v>
      </c>
    </row>
    <row r="89" spans="2:11" s="32" customFormat="1" ht="23" x14ac:dyDescent="0.95">
      <c r="B89" s="37"/>
      <c r="C89" s="37"/>
      <c r="D89" s="37"/>
      <c r="E89" s="39"/>
      <c r="F89" s="39"/>
      <c r="G89" s="39"/>
      <c r="H89" s="39"/>
      <c r="I89" s="37"/>
      <c r="J89" s="39"/>
      <c r="K89" s="39"/>
    </row>
    <row r="90" spans="2:11" s="32" customFormat="1" ht="14.4" customHeight="1" x14ac:dyDescent="0.95">
      <c r="B90" s="40"/>
      <c r="C90" s="37"/>
      <c r="D90" s="37"/>
      <c r="E90" s="39"/>
      <c r="F90" s="39"/>
      <c r="G90" s="39"/>
      <c r="H90" s="39"/>
      <c r="I90" s="37"/>
      <c r="J90" s="39"/>
      <c r="K90" s="39"/>
    </row>
    <row r="91" spans="2:11" s="32" customFormat="1" ht="23" x14ac:dyDescent="0.95">
      <c r="B91" s="113" t="s">
        <v>147</v>
      </c>
      <c r="C91" s="113"/>
      <c r="D91" s="113"/>
      <c r="E91" s="113"/>
      <c r="F91" s="41"/>
      <c r="G91" s="41"/>
      <c r="H91" s="41"/>
      <c r="I91" s="34"/>
      <c r="J91" s="40"/>
      <c r="K91" s="39"/>
    </row>
    <row r="92" spans="2:11" s="32" customFormat="1" ht="23" x14ac:dyDescent="0.95">
      <c r="B92" s="114" t="s">
        <v>119</v>
      </c>
      <c r="C92" s="114"/>
      <c r="D92" s="114"/>
      <c r="E92" s="37">
        <v>0</v>
      </c>
      <c r="F92" s="41"/>
      <c r="G92" s="34">
        <v>5</v>
      </c>
      <c r="H92" s="34">
        <v>2</v>
      </c>
      <c r="I92" s="42">
        <v>4</v>
      </c>
      <c r="J92" s="43">
        <f>I92*H92*G92*E92</f>
        <v>0</v>
      </c>
      <c r="K92" s="39"/>
    </row>
    <row r="93" spans="2:11" s="32" customFormat="1" ht="23" x14ac:dyDescent="0.95">
      <c r="B93" s="115" t="s">
        <v>148</v>
      </c>
      <c r="C93" s="115"/>
      <c r="D93" s="115"/>
      <c r="E93" s="31"/>
      <c r="F93" s="41"/>
      <c r="G93" s="41"/>
      <c r="H93" s="41"/>
      <c r="I93" s="42"/>
      <c r="J93" s="43">
        <f>SUM(J92:J92)</f>
        <v>0</v>
      </c>
      <c r="K93" s="34" t="s">
        <v>16</v>
      </c>
    </row>
    <row r="94" spans="2:11" s="32" customFormat="1" ht="23" x14ac:dyDescent="0.95">
      <c r="B94" s="34"/>
      <c r="C94" s="44"/>
      <c r="D94" s="34"/>
      <c r="E94" s="31"/>
      <c r="F94" s="41"/>
      <c r="G94" s="41"/>
      <c r="H94" s="41"/>
      <c r="I94" s="42"/>
      <c r="J94" s="34"/>
      <c r="K94" s="34"/>
    </row>
    <row r="95" spans="2:11" s="32" customFormat="1" x14ac:dyDescent="0.9">
      <c r="B95" s="24"/>
      <c r="C95" s="23"/>
      <c r="D95" s="23"/>
      <c r="E95" s="25"/>
      <c r="F95" s="25"/>
      <c r="G95" s="25"/>
      <c r="H95" s="25"/>
      <c r="I95" s="23"/>
      <c r="J95" s="25"/>
      <c r="K95" s="24"/>
    </row>
    <row r="96" spans="2:11" s="32" customFormat="1" x14ac:dyDescent="0.9">
      <c r="B96" s="104" t="s">
        <v>149</v>
      </c>
      <c r="C96" s="104"/>
      <c r="D96" s="104"/>
      <c r="E96" s="45"/>
      <c r="F96" s="45"/>
      <c r="G96" s="25"/>
      <c r="H96" s="25"/>
      <c r="I96" s="23"/>
      <c r="J96" s="25"/>
      <c r="K96" s="24"/>
    </row>
    <row r="97" spans="2:11" s="32" customFormat="1" x14ac:dyDescent="0.9">
      <c r="B97" s="101" t="s">
        <v>150</v>
      </c>
      <c r="C97" s="101"/>
      <c r="D97" s="101"/>
      <c r="E97" s="46"/>
      <c r="F97" s="46"/>
      <c r="G97" s="25"/>
      <c r="H97" s="25"/>
      <c r="I97" s="23"/>
      <c r="J97" s="47">
        <f>J25</f>
        <v>0</v>
      </c>
      <c r="K97" s="24"/>
    </row>
    <row r="98" spans="2:11" s="32" customFormat="1" x14ac:dyDescent="0.9">
      <c r="B98" s="101" t="s">
        <v>151</v>
      </c>
      <c r="C98" s="101"/>
      <c r="D98" s="101"/>
      <c r="E98" s="46"/>
      <c r="F98" s="46"/>
      <c r="G98" s="25"/>
      <c r="H98" s="25"/>
      <c r="I98" s="23"/>
      <c r="J98" s="47">
        <f>J97*0.1</f>
        <v>0</v>
      </c>
      <c r="K98" s="24"/>
    </row>
    <row r="99" spans="2:11" s="32" customFormat="1" x14ac:dyDescent="0.9">
      <c r="B99" s="105" t="s">
        <v>148</v>
      </c>
      <c r="C99" s="105"/>
      <c r="D99" s="105"/>
      <c r="E99" s="46"/>
      <c r="F99" s="46"/>
      <c r="G99" s="25"/>
      <c r="H99" s="25"/>
      <c r="I99" s="23"/>
      <c r="J99" s="47">
        <f>SUM(J97:J98)</f>
        <v>0</v>
      </c>
      <c r="K99" s="23" t="s">
        <v>20</v>
      </c>
    </row>
    <row r="100" spans="2:11" s="32" customFormat="1" x14ac:dyDescent="0.9">
      <c r="B100" s="105" t="s">
        <v>148</v>
      </c>
      <c r="C100" s="105"/>
      <c r="D100" s="105"/>
      <c r="E100" s="46"/>
      <c r="F100" s="46"/>
      <c r="G100" s="25"/>
      <c r="H100" s="25"/>
      <c r="I100" s="23"/>
      <c r="J100" s="47">
        <f>ROUND(J99,0)</f>
        <v>0</v>
      </c>
      <c r="K100" s="23" t="s">
        <v>20</v>
      </c>
    </row>
    <row r="101" spans="2:11" s="32" customFormat="1" x14ac:dyDescent="0.9">
      <c r="B101" s="104" t="s">
        <v>152</v>
      </c>
      <c r="C101" s="104"/>
      <c r="D101" s="104"/>
      <c r="E101" s="15"/>
      <c r="F101" s="25"/>
      <c r="G101" s="25"/>
      <c r="H101" s="25"/>
      <c r="I101" s="30"/>
      <c r="J101" s="23"/>
      <c r="K101" s="23"/>
    </row>
    <row r="102" spans="2:11" s="32" customFormat="1" x14ac:dyDescent="0.9">
      <c r="B102" s="101" t="s">
        <v>153</v>
      </c>
      <c r="C102" s="101"/>
      <c r="D102" s="101"/>
      <c r="E102" s="15"/>
      <c r="F102" s="15"/>
      <c r="G102" s="25"/>
      <c r="H102" s="25"/>
      <c r="I102" s="23"/>
      <c r="J102" s="47">
        <f>J28</f>
        <v>0</v>
      </c>
      <c r="K102" s="23"/>
    </row>
    <row r="103" spans="2:11" s="32" customFormat="1" x14ac:dyDescent="0.9">
      <c r="B103" s="101" t="s">
        <v>151</v>
      </c>
      <c r="C103" s="101"/>
      <c r="D103" s="101"/>
      <c r="E103" s="15"/>
      <c r="F103" s="15"/>
      <c r="G103" s="25"/>
      <c r="H103" s="25"/>
      <c r="I103" s="23"/>
      <c r="J103" s="47">
        <f>J102*0.1</f>
        <v>0</v>
      </c>
      <c r="K103" s="23"/>
    </row>
    <row r="104" spans="2:11" s="32" customFormat="1" x14ac:dyDescent="0.9">
      <c r="B104" s="105" t="s">
        <v>148</v>
      </c>
      <c r="C104" s="105"/>
      <c r="D104" s="105"/>
      <c r="E104" s="15"/>
      <c r="F104" s="15"/>
      <c r="G104" s="25"/>
      <c r="H104" s="25"/>
      <c r="I104" s="23"/>
      <c r="J104" s="47">
        <f>SUM(J102:J103)</f>
        <v>0</v>
      </c>
      <c r="K104" s="23" t="s">
        <v>9</v>
      </c>
    </row>
    <row r="105" spans="2:11" s="32" customFormat="1" x14ac:dyDescent="0.9">
      <c r="B105" s="16"/>
      <c r="C105" s="48"/>
      <c r="D105" s="48"/>
      <c r="E105" s="15"/>
      <c r="F105" s="15"/>
      <c r="G105" s="25"/>
      <c r="H105" s="25"/>
      <c r="I105" s="23"/>
      <c r="J105" s="47"/>
      <c r="K105" s="23"/>
    </row>
    <row r="106" spans="2:11" s="32" customFormat="1" x14ac:dyDescent="0.9">
      <c r="B106" s="106" t="s">
        <v>154</v>
      </c>
      <c r="C106" s="106"/>
      <c r="D106" s="106"/>
      <c r="E106" s="106"/>
      <c r="F106" s="15"/>
      <c r="G106" s="25"/>
      <c r="H106" s="25"/>
      <c r="I106" s="23"/>
      <c r="J106" s="47"/>
      <c r="K106" s="23"/>
    </row>
    <row r="107" spans="2:11" s="32" customFormat="1" x14ac:dyDescent="0.9">
      <c r="B107" s="101" t="s">
        <v>155</v>
      </c>
      <c r="C107" s="101"/>
      <c r="D107" s="101"/>
      <c r="E107" s="15"/>
      <c r="F107" s="15"/>
      <c r="G107" s="25"/>
      <c r="H107" s="25"/>
      <c r="I107" s="23"/>
      <c r="J107" s="47">
        <f>J104</f>
        <v>0</v>
      </c>
      <c r="K107" s="24" t="s">
        <v>9</v>
      </c>
    </row>
    <row r="108" spans="2:11" s="32" customFormat="1" x14ac:dyDescent="0.9">
      <c r="B108" s="101"/>
      <c r="C108" s="101"/>
      <c r="D108" s="101"/>
      <c r="E108" s="15"/>
      <c r="F108" s="15"/>
      <c r="G108" s="102">
        <v>0</v>
      </c>
      <c r="H108" s="102"/>
      <c r="I108" s="102"/>
      <c r="J108" s="47">
        <f>J107/0.3</f>
        <v>0</v>
      </c>
      <c r="K108" s="24"/>
    </row>
    <row r="109" spans="2:11" s="32" customFormat="1" x14ac:dyDescent="0.9">
      <c r="B109" s="101" t="s">
        <v>156</v>
      </c>
      <c r="C109" s="101"/>
      <c r="D109" s="101"/>
      <c r="E109" s="45"/>
      <c r="F109" s="45"/>
      <c r="G109" s="45"/>
      <c r="H109" s="25"/>
      <c r="I109" s="23"/>
      <c r="J109" s="47">
        <f>ROUND(J108,0)</f>
        <v>0</v>
      </c>
      <c r="K109" s="23" t="s">
        <v>22</v>
      </c>
    </row>
    <row r="110" spans="2:11" x14ac:dyDescent="0.9">
      <c r="B110" s="24"/>
      <c r="C110" s="23"/>
      <c r="D110" s="23"/>
      <c r="E110" s="25"/>
      <c r="F110" s="25"/>
      <c r="G110" s="25"/>
      <c r="H110" s="25"/>
      <c r="I110" s="23"/>
      <c r="J110" s="25"/>
      <c r="K110" s="25"/>
    </row>
    <row r="111" spans="2:11" x14ac:dyDescent="0.9">
      <c r="B111" s="104" t="s">
        <v>157</v>
      </c>
      <c r="C111" s="104"/>
      <c r="D111" s="104"/>
      <c r="E111" s="15"/>
      <c r="F111" s="15"/>
      <c r="G111" s="25"/>
      <c r="H111" s="25"/>
      <c r="I111" s="23"/>
      <c r="J111" s="25"/>
      <c r="K111" s="25"/>
    </row>
    <row r="112" spans="2:11" x14ac:dyDescent="0.9">
      <c r="B112" s="101" t="s">
        <v>158</v>
      </c>
      <c r="C112" s="101"/>
      <c r="D112" s="101"/>
      <c r="E112" s="15"/>
      <c r="F112" s="15"/>
      <c r="G112" s="102">
        <v>0</v>
      </c>
      <c r="H112" s="102"/>
      <c r="I112" s="102"/>
      <c r="J112" s="47">
        <f>J109*0.5</f>
        <v>0</v>
      </c>
      <c r="K112" s="23" t="s">
        <v>44</v>
      </c>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4" t="s">
        <v>159</v>
      </c>
      <c r="C115" s="104"/>
      <c r="D115" s="104"/>
      <c r="E115" s="15"/>
      <c r="F115" s="15"/>
      <c r="I115" s="23"/>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101" t="s">
        <v>160</v>
      </c>
      <c r="C116" s="101"/>
      <c r="D116" s="101"/>
      <c r="E116" s="15"/>
      <c r="F116" s="15"/>
      <c r="G116" s="102">
        <v>0</v>
      </c>
      <c r="H116" s="102"/>
      <c r="I116" s="102"/>
      <c r="J116" s="47">
        <f>J113*1</f>
        <v>0</v>
      </c>
      <c r="K116" s="23" t="s">
        <v>44</v>
      </c>
      <c r="L116" s="14"/>
      <c r="M116" s="14"/>
      <c r="N116" s="14"/>
      <c r="O116" s="14"/>
      <c r="P116" s="14"/>
      <c r="Q116" s="14"/>
      <c r="R116" s="14"/>
      <c r="S116" s="14"/>
      <c r="T116" s="14"/>
      <c r="U116" s="14"/>
      <c r="V116" s="14"/>
      <c r="W116" s="14"/>
      <c r="X116" s="14"/>
      <c r="Y116" s="14"/>
      <c r="Z116" s="14"/>
      <c r="AA116" s="14"/>
      <c r="AB116" s="14"/>
      <c r="AC116" s="14"/>
      <c r="AD116" s="14"/>
    </row>
    <row r="117" spans="1:30" s="25" customFormat="1" x14ac:dyDescent="0.9">
      <c r="A117" s="49"/>
      <c r="B117" s="24"/>
      <c r="C117" s="23"/>
      <c r="D117" s="23"/>
      <c r="I117" s="23"/>
      <c r="L117" s="14"/>
      <c r="M117" s="14"/>
      <c r="N117" s="14"/>
      <c r="O117" s="14"/>
      <c r="P117" s="14"/>
      <c r="Q117" s="14"/>
      <c r="R117" s="14"/>
      <c r="S117" s="14"/>
      <c r="T117" s="14"/>
      <c r="U117" s="14"/>
      <c r="V117" s="14"/>
      <c r="W117" s="14"/>
      <c r="X117" s="14"/>
      <c r="Y117" s="14"/>
      <c r="Z117" s="14"/>
      <c r="AA117" s="14"/>
      <c r="AB117" s="14"/>
      <c r="AC117" s="14"/>
      <c r="AD117" s="14"/>
    </row>
    <row r="118" spans="1:30" x14ac:dyDescent="0.9">
      <c r="B118" s="103"/>
      <c r="C118" s="103"/>
      <c r="D118" s="103"/>
      <c r="E118" s="15"/>
      <c r="F118" s="15"/>
      <c r="G118" s="25"/>
      <c r="H118" s="25"/>
      <c r="I118" s="23"/>
      <c r="J118" s="24"/>
      <c r="K118" s="25"/>
    </row>
  </sheetData>
  <mergeCells count="144">
    <mergeCell ref="B15:K15"/>
    <mergeCell ref="C24:D24"/>
    <mergeCell ref="C25:D25"/>
    <mergeCell ref="C26:D26"/>
    <mergeCell ref="C27:D27"/>
    <mergeCell ref="C28:D28"/>
    <mergeCell ref="E9:K9"/>
    <mergeCell ref="B13:B14"/>
    <mergeCell ref="C13:C14"/>
    <mergeCell ref="D13:D14"/>
    <mergeCell ref="E13:E14"/>
    <mergeCell ref="G13:I13"/>
    <mergeCell ref="J13:J14"/>
    <mergeCell ref="K13:K14"/>
    <mergeCell ref="C39:E39"/>
    <mergeCell ref="F39:G39"/>
    <mergeCell ref="C40:E40"/>
    <mergeCell ref="F40:G40"/>
    <mergeCell ref="C41:E41"/>
    <mergeCell ref="F41:G41"/>
    <mergeCell ref="C29:D29"/>
    <mergeCell ref="C30:D30"/>
    <mergeCell ref="B35:J35"/>
    <mergeCell ref="C37:E37"/>
    <mergeCell ref="F37:G37"/>
    <mergeCell ref="C38:E38"/>
    <mergeCell ref="F38:G38"/>
    <mergeCell ref="C45:E45"/>
    <mergeCell ref="F45:G45"/>
    <mergeCell ref="C46:E46"/>
    <mergeCell ref="F46:G46"/>
    <mergeCell ref="C47:E47"/>
    <mergeCell ref="F47:G47"/>
    <mergeCell ref="C42:E42"/>
    <mergeCell ref="F42:G42"/>
    <mergeCell ref="C43:E43"/>
    <mergeCell ref="F43:G43"/>
    <mergeCell ref="C44:E44"/>
    <mergeCell ref="F44:G44"/>
    <mergeCell ref="C51:E51"/>
    <mergeCell ref="F51:G51"/>
    <mergeCell ref="C52:E52"/>
    <mergeCell ref="F52:G52"/>
    <mergeCell ref="C53:E53"/>
    <mergeCell ref="F53:G53"/>
    <mergeCell ref="C48:E48"/>
    <mergeCell ref="F48:G48"/>
    <mergeCell ref="C49:E49"/>
    <mergeCell ref="F49:G49"/>
    <mergeCell ref="C50:E50"/>
    <mergeCell ref="F50:G50"/>
    <mergeCell ref="C57:E57"/>
    <mergeCell ref="F57:G57"/>
    <mergeCell ref="C58:E58"/>
    <mergeCell ref="F58:G58"/>
    <mergeCell ref="C59:E59"/>
    <mergeCell ref="F59:G59"/>
    <mergeCell ref="C54:E54"/>
    <mergeCell ref="F54:G54"/>
    <mergeCell ref="C55:E55"/>
    <mergeCell ref="F55:G55"/>
    <mergeCell ref="C56:E56"/>
    <mergeCell ref="F56:G56"/>
    <mergeCell ref="C63:E63"/>
    <mergeCell ref="F63:G63"/>
    <mergeCell ref="C64:E64"/>
    <mergeCell ref="F64:G64"/>
    <mergeCell ref="C65:E65"/>
    <mergeCell ref="F65:G65"/>
    <mergeCell ref="C60:E60"/>
    <mergeCell ref="F60:G60"/>
    <mergeCell ref="C61:E61"/>
    <mergeCell ref="F61:G61"/>
    <mergeCell ref="C62:E62"/>
    <mergeCell ref="F62:G62"/>
    <mergeCell ref="C69:E69"/>
    <mergeCell ref="F69:G69"/>
    <mergeCell ref="C70:E70"/>
    <mergeCell ref="F70:G70"/>
    <mergeCell ref="C71:E71"/>
    <mergeCell ref="F71:G71"/>
    <mergeCell ref="C66:E66"/>
    <mergeCell ref="F66:G66"/>
    <mergeCell ref="C67:E67"/>
    <mergeCell ref="F67:G67"/>
    <mergeCell ref="C68:E68"/>
    <mergeCell ref="F68:G68"/>
    <mergeCell ref="C75:E75"/>
    <mergeCell ref="F75:G75"/>
    <mergeCell ref="C76:E76"/>
    <mergeCell ref="F76:G76"/>
    <mergeCell ref="C77:E77"/>
    <mergeCell ref="F77:G77"/>
    <mergeCell ref="C72:E72"/>
    <mergeCell ref="F72:G72"/>
    <mergeCell ref="C73:E73"/>
    <mergeCell ref="F73:G73"/>
    <mergeCell ref="C74:E74"/>
    <mergeCell ref="F74:G74"/>
    <mergeCell ref="C81:E81"/>
    <mergeCell ref="F81:G81"/>
    <mergeCell ref="C82:E82"/>
    <mergeCell ref="F82:G82"/>
    <mergeCell ref="C83:E83"/>
    <mergeCell ref="F83:G83"/>
    <mergeCell ref="C78:E78"/>
    <mergeCell ref="F78:G78"/>
    <mergeCell ref="C79:E79"/>
    <mergeCell ref="F79:G79"/>
    <mergeCell ref="C80:E80"/>
    <mergeCell ref="F80:G80"/>
    <mergeCell ref="C87:E87"/>
    <mergeCell ref="F87:G87"/>
    <mergeCell ref="B88:D88"/>
    <mergeCell ref="B91:E91"/>
    <mergeCell ref="B92:D92"/>
    <mergeCell ref="B93:D93"/>
    <mergeCell ref="C84:E84"/>
    <mergeCell ref="F84:G84"/>
    <mergeCell ref="C85:E85"/>
    <mergeCell ref="F85:G85"/>
    <mergeCell ref="C86:E86"/>
    <mergeCell ref="F86:G86"/>
    <mergeCell ref="B102:D102"/>
    <mergeCell ref="B103:D103"/>
    <mergeCell ref="B104:D104"/>
    <mergeCell ref="B106:E106"/>
    <mergeCell ref="B107:D107"/>
    <mergeCell ref="B108:D108"/>
    <mergeCell ref="B96:D96"/>
    <mergeCell ref="B97:D97"/>
    <mergeCell ref="B98:D98"/>
    <mergeCell ref="B99:D99"/>
    <mergeCell ref="B100:D100"/>
    <mergeCell ref="B101:D101"/>
    <mergeCell ref="B116:D116"/>
    <mergeCell ref="G116:I116"/>
    <mergeCell ref="B118:D118"/>
    <mergeCell ref="G108:I108"/>
    <mergeCell ref="B109:D109"/>
    <mergeCell ref="B111:D111"/>
    <mergeCell ref="B112:D112"/>
    <mergeCell ref="G112:I112"/>
    <mergeCell ref="B115:D115"/>
  </mergeCells>
  <pageMargins left="0.70866141732283472" right="0.70866141732283472" top="0.74803149606299213" bottom="0.74803149606299213" header="0.31496062992125984" footer="0.31496062992125984"/>
  <pageSetup scale="50" fitToHeight="14" orientation="landscape" r:id="rId1"/>
  <headerFooter>
    <oddHeader>&amp;A</oddHeader>
    <oddFooter>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6FD46-1F68-4C83-903C-374A40F7E0B4}">
  <sheetPr>
    <tabColor rgb="FFFFFF00"/>
    <pageSetUpPr fitToPage="1"/>
  </sheetPr>
  <dimension ref="A2:AD118"/>
  <sheetViews>
    <sheetView view="pageBreakPreview" zoomScale="70" zoomScaleNormal="48" zoomScaleSheetLayoutView="7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295</v>
      </c>
    </row>
    <row r="6" spans="2:11" ht="21" customHeight="1" x14ac:dyDescent="0.9">
      <c r="B6" s="15" t="s">
        <v>102</v>
      </c>
      <c r="C6" s="16"/>
    </row>
    <row r="7" spans="2:11" ht="21" customHeight="1" x14ac:dyDescent="0.9">
      <c r="B7" s="15" t="s">
        <v>103</v>
      </c>
      <c r="C7" s="16">
        <v>4</v>
      </c>
    </row>
    <row r="8" spans="2:11" ht="21" customHeight="1" x14ac:dyDescent="0.9">
      <c r="B8" s="15" t="s">
        <v>104</v>
      </c>
      <c r="C8" s="16" t="s">
        <v>197</v>
      </c>
    </row>
    <row r="9" spans="2:11" ht="41.4" customHeight="1" x14ac:dyDescent="0.9">
      <c r="B9" s="17" t="s">
        <v>105</v>
      </c>
      <c r="C9" s="16">
        <f>C7+1</f>
        <v>5</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4</v>
      </c>
      <c r="G16" s="23">
        <f>8+3.5+3.5</f>
        <v>15</v>
      </c>
      <c r="H16" s="23"/>
      <c r="I16" s="24"/>
      <c r="J16" s="23"/>
      <c r="K16" s="23" t="s">
        <v>289</v>
      </c>
    </row>
    <row r="17" spans="2:11" ht="56.15" customHeight="1" x14ac:dyDescent="0.9">
      <c r="B17" s="22" t="s">
        <v>290</v>
      </c>
      <c r="C17" s="23" t="s">
        <v>291</v>
      </c>
      <c r="D17" s="23" t="s">
        <v>292</v>
      </c>
      <c r="E17" s="23" t="s">
        <v>293</v>
      </c>
      <c r="F17" s="23">
        <v>3</v>
      </c>
      <c r="G17" s="23"/>
      <c r="H17" s="23"/>
      <c r="I17" s="24"/>
      <c r="J17" s="23">
        <f>F17</f>
        <v>3</v>
      </c>
      <c r="K17" s="23" t="s">
        <v>294</v>
      </c>
    </row>
    <row r="18" spans="2:11" ht="56.15" customHeight="1" x14ac:dyDescent="0.9">
      <c r="B18" s="22" t="s">
        <v>239</v>
      </c>
      <c r="C18" s="23" t="s">
        <v>296</v>
      </c>
      <c r="D18" s="23" t="s">
        <v>228</v>
      </c>
      <c r="E18" s="23" t="s">
        <v>297</v>
      </c>
      <c r="F18" s="23">
        <v>1</v>
      </c>
      <c r="G18" s="23">
        <v>2</v>
      </c>
      <c r="H18" s="23"/>
      <c r="I18" s="24"/>
      <c r="J18" s="23">
        <f>G18*F18</f>
        <v>2</v>
      </c>
      <c r="K18" s="23" t="s">
        <v>122</v>
      </c>
    </row>
    <row r="19" spans="2:11" ht="56.15" customHeight="1" x14ac:dyDescent="0.9">
      <c r="B19" s="22"/>
      <c r="C19" s="23"/>
      <c r="D19" s="23"/>
      <c r="E19" s="23"/>
      <c r="F19" s="23"/>
      <c r="G19" s="23"/>
      <c r="H19" s="23"/>
      <c r="I19" s="24"/>
      <c r="J19" s="23"/>
      <c r="K19" s="23"/>
    </row>
    <row r="20" spans="2:11" ht="56.15" customHeight="1" x14ac:dyDescent="0.9">
      <c r="B20" s="22"/>
      <c r="C20" s="23"/>
      <c r="D20" s="23"/>
      <c r="E20" s="23"/>
      <c r="F20" s="23"/>
      <c r="G20" s="23"/>
      <c r="H20" s="23"/>
      <c r="I20" s="23"/>
      <c r="J20" s="23"/>
      <c r="K20" s="23"/>
    </row>
    <row r="21" spans="2:11" ht="68.400000000000006" customHeight="1" x14ac:dyDescent="0.9">
      <c r="B21" s="24"/>
      <c r="C21" s="23"/>
      <c r="D21" s="23"/>
      <c r="E21" s="23"/>
      <c r="F21" s="23"/>
      <c r="G21" s="23"/>
      <c r="H21" s="23"/>
      <c r="I21" s="25"/>
      <c r="J21" s="23"/>
      <c r="K21" s="23"/>
    </row>
    <row r="22" spans="2:11" x14ac:dyDescent="0.9">
      <c r="B22" s="24"/>
      <c r="C22" s="23"/>
      <c r="D22" s="23"/>
      <c r="E22" s="25"/>
      <c r="F22" s="25"/>
      <c r="G22" s="25"/>
      <c r="H22" s="25"/>
      <c r="I22" s="25"/>
      <c r="J22" s="25"/>
      <c r="K22" s="24"/>
    </row>
    <row r="23" spans="2:11" ht="22.5" customHeight="1" x14ac:dyDescent="0.9">
      <c r="B23" s="26" t="s">
        <v>120</v>
      </c>
      <c r="C23" s="16"/>
      <c r="D23" s="16"/>
      <c r="E23" s="27"/>
      <c r="F23" s="27"/>
      <c r="G23" s="28"/>
      <c r="H23" s="25"/>
      <c r="I23" s="21"/>
      <c r="J23" s="29"/>
      <c r="K23" s="24"/>
    </row>
    <row r="24" spans="2:11" ht="22.5" customHeight="1" x14ac:dyDescent="0.9">
      <c r="B24" s="26"/>
      <c r="C24" s="123" t="s">
        <v>121</v>
      </c>
      <c r="D24" s="123"/>
      <c r="E24" s="27"/>
      <c r="F24" s="27"/>
      <c r="G24" s="28"/>
      <c r="H24" s="25"/>
      <c r="I24" s="16" t="s">
        <v>13</v>
      </c>
      <c r="J24" s="29">
        <v>0</v>
      </c>
      <c r="K24" s="24"/>
    </row>
    <row r="25" spans="2:11" ht="22.5" customHeight="1" x14ac:dyDescent="0.9">
      <c r="B25" s="26"/>
      <c r="C25" s="119" t="s">
        <v>122</v>
      </c>
      <c r="D25" s="119"/>
      <c r="E25" s="22"/>
      <c r="F25" s="22"/>
      <c r="G25" s="23"/>
      <c r="H25" s="23"/>
      <c r="I25" s="16" t="s">
        <v>13</v>
      </c>
      <c r="J25" s="29">
        <f>J18</f>
        <v>2</v>
      </c>
      <c r="K25" s="24"/>
    </row>
    <row r="26" spans="2:11" ht="22.5" customHeight="1" x14ac:dyDescent="0.9">
      <c r="B26" s="26"/>
      <c r="C26" s="119" t="s">
        <v>123</v>
      </c>
      <c r="D26" s="119"/>
      <c r="E26" s="22"/>
      <c r="F26" s="22"/>
      <c r="G26" s="23"/>
      <c r="H26" s="23"/>
      <c r="I26" s="16" t="s">
        <v>61</v>
      </c>
      <c r="J26" s="29">
        <v>0</v>
      </c>
      <c r="K26" s="24"/>
    </row>
    <row r="27" spans="2:11" ht="22.5" customHeight="1" x14ac:dyDescent="0.9">
      <c r="B27" s="26"/>
      <c r="C27" s="119" t="s">
        <v>124</v>
      </c>
      <c r="D27" s="119"/>
      <c r="E27" s="22"/>
      <c r="F27" s="22"/>
      <c r="G27" s="23"/>
      <c r="H27" s="23"/>
      <c r="I27" s="16" t="s">
        <v>61</v>
      </c>
      <c r="J27" s="29">
        <v>0</v>
      </c>
      <c r="K27" s="24"/>
    </row>
    <row r="28" spans="2:11" ht="22.5" customHeight="1" x14ac:dyDescent="0.9">
      <c r="B28" s="26"/>
      <c r="C28" s="106" t="s">
        <v>125</v>
      </c>
      <c r="D28" s="106"/>
      <c r="E28" s="22"/>
      <c r="F28" s="22"/>
      <c r="G28" s="23"/>
      <c r="H28" s="23"/>
      <c r="I28" s="16" t="s">
        <v>61</v>
      </c>
      <c r="J28" s="29">
        <v>0</v>
      </c>
      <c r="K28" s="24"/>
    </row>
    <row r="29" spans="2:11" ht="22.5" customHeight="1" x14ac:dyDescent="0.9">
      <c r="B29" s="26"/>
      <c r="C29" s="119" t="s">
        <v>126</v>
      </c>
      <c r="D29" s="119"/>
      <c r="E29" s="22"/>
      <c r="F29" s="22"/>
      <c r="G29" s="23"/>
      <c r="H29" s="23"/>
      <c r="I29" s="16" t="s">
        <v>16</v>
      </c>
      <c r="J29" s="29">
        <v>0</v>
      </c>
      <c r="K29" s="24"/>
    </row>
    <row r="30" spans="2:11" ht="22.5" customHeight="1" x14ac:dyDescent="0.9">
      <c r="B30" s="24"/>
      <c r="C30" s="102"/>
      <c r="D30" s="102"/>
      <c r="E30" s="25"/>
      <c r="F30" s="25"/>
      <c r="G30" s="25"/>
      <c r="H30" s="25"/>
      <c r="I30" s="25"/>
      <c r="J30" s="29"/>
      <c r="K30" s="24"/>
    </row>
    <row r="31" spans="2:11" ht="21.65" customHeight="1" x14ac:dyDescent="0.9">
      <c r="B31" s="24"/>
      <c r="C31" s="25"/>
      <c r="D31" s="25"/>
      <c r="E31" s="25"/>
      <c r="F31" s="25"/>
      <c r="G31" s="25"/>
      <c r="H31" s="25"/>
      <c r="I31" s="25"/>
      <c r="J31" s="29"/>
      <c r="K31" s="30"/>
    </row>
    <row r="32" spans="2:11" ht="21.65" customHeight="1" x14ac:dyDescent="0.9">
      <c r="B32" s="22"/>
      <c r="C32" s="25"/>
      <c r="D32" s="25"/>
      <c r="E32" s="25"/>
      <c r="F32" s="25"/>
      <c r="G32" s="25"/>
      <c r="H32" s="25"/>
      <c r="I32" s="25"/>
      <c r="J32" s="29"/>
      <c r="K32" s="30"/>
    </row>
    <row r="33" spans="2:11" x14ac:dyDescent="0.9">
      <c r="B33" s="22"/>
      <c r="C33" s="22"/>
      <c r="D33" s="22"/>
      <c r="E33" s="22"/>
      <c r="F33" s="22"/>
      <c r="G33" s="25"/>
      <c r="H33" s="25"/>
      <c r="I33" s="25"/>
      <c r="J33" s="30"/>
      <c r="K33" s="24"/>
    </row>
    <row r="34" spans="2:11" x14ac:dyDescent="0.9">
      <c r="B34" s="24"/>
      <c r="C34" s="23"/>
      <c r="D34" s="23"/>
      <c r="E34" s="25"/>
      <c r="F34" s="25"/>
      <c r="G34" s="25"/>
      <c r="H34" s="25"/>
      <c r="I34" s="25"/>
      <c r="J34" s="25"/>
      <c r="K34" s="24"/>
    </row>
    <row r="35" spans="2:11" ht="23" x14ac:dyDescent="0.9">
      <c r="B35" s="120" t="s">
        <v>127</v>
      </c>
      <c r="C35" s="120"/>
      <c r="D35" s="120"/>
      <c r="E35" s="120"/>
      <c r="F35" s="120"/>
      <c r="G35" s="120"/>
      <c r="H35" s="120"/>
      <c r="I35" s="120"/>
      <c r="J35" s="120"/>
      <c r="K35" s="24"/>
    </row>
    <row r="36" spans="2:11" x14ac:dyDescent="0.9">
      <c r="B36" s="23"/>
      <c r="C36" s="23"/>
      <c r="D36" s="23"/>
      <c r="E36" s="25"/>
      <c r="F36" s="25"/>
      <c r="G36" s="25"/>
      <c r="H36" s="25"/>
      <c r="I36" s="25"/>
      <c r="J36" s="25"/>
      <c r="K36" s="24"/>
    </row>
    <row r="37" spans="2:11" s="32" customFormat="1" ht="29.15" customHeight="1" x14ac:dyDescent="0.9">
      <c r="B37" s="27" t="s">
        <v>0</v>
      </c>
      <c r="C37" s="121" t="s">
        <v>1</v>
      </c>
      <c r="D37" s="121"/>
      <c r="E37" s="121"/>
      <c r="F37" s="121" t="s">
        <v>2</v>
      </c>
      <c r="G37" s="121"/>
      <c r="H37" s="16" t="s">
        <v>3</v>
      </c>
      <c r="I37" s="16" t="s">
        <v>4</v>
      </c>
      <c r="J37" s="16" t="s">
        <v>128</v>
      </c>
      <c r="K37" s="16" t="s">
        <v>129</v>
      </c>
    </row>
    <row r="38" spans="2:11" s="32" customFormat="1" ht="162" customHeight="1" x14ac:dyDescent="0.9">
      <c r="B38" s="33">
        <v>1</v>
      </c>
      <c r="C38" s="116" t="s">
        <v>162</v>
      </c>
      <c r="D38" s="116"/>
      <c r="E38" s="116"/>
      <c r="F38" s="117" t="s">
        <v>6</v>
      </c>
      <c r="G38" s="117"/>
      <c r="H38" s="34" t="s">
        <v>130</v>
      </c>
      <c r="I38" s="35">
        <v>0</v>
      </c>
      <c r="J38" s="36"/>
      <c r="K38" s="33"/>
    </row>
    <row r="39" spans="2:11" s="32" customFormat="1" ht="209.5" customHeight="1" x14ac:dyDescent="0.9">
      <c r="B39" s="33">
        <v>2</v>
      </c>
      <c r="C39" s="116" t="s">
        <v>163</v>
      </c>
      <c r="D39" s="116"/>
      <c r="E39" s="116"/>
      <c r="F39" s="117" t="s">
        <v>8</v>
      </c>
      <c r="G39" s="117"/>
      <c r="H39" s="33" t="s">
        <v>9</v>
      </c>
      <c r="I39" s="33"/>
      <c r="J39" s="36"/>
      <c r="K39" s="33"/>
    </row>
    <row r="40" spans="2:11" s="32" customFormat="1" ht="236.5" customHeight="1" x14ac:dyDescent="0.9">
      <c r="B40" s="33">
        <v>3</v>
      </c>
      <c r="C40" s="116" t="s">
        <v>164</v>
      </c>
      <c r="D40" s="116"/>
      <c r="E40" s="116"/>
      <c r="F40" s="117" t="s">
        <v>10</v>
      </c>
      <c r="G40" s="117"/>
      <c r="H40" s="33" t="s">
        <v>11</v>
      </c>
      <c r="I40" s="33"/>
      <c r="J40" s="36"/>
      <c r="K40" s="33"/>
    </row>
    <row r="41" spans="2:11" s="32" customFormat="1" ht="195" customHeight="1" x14ac:dyDescent="0.9">
      <c r="B41" s="33">
        <v>4</v>
      </c>
      <c r="C41" s="116" t="s">
        <v>165</v>
      </c>
      <c r="D41" s="116"/>
      <c r="E41" s="116"/>
      <c r="F41" s="117" t="s">
        <v>12</v>
      </c>
      <c r="G41" s="117"/>
      <c r="H41" s="33" t="s">
        <v>13</v>
      </c>
      <c r="I41" s="33"/>
      <c r="J41" s="36"/>
      <c r="K41" s="33"/>
    </row>
    <row r="42" spans="2:11" s="32" customFormat="1" ht="88.4" customHeight="1" x14ac:dyDescent="0.9">
      <c r="B42" s="33">
        <v>5</v>
      </c>
      <c r="C42" s="116" t="s">
        <v>166</v>
      </c>
      <c r="D42" s="116"/>
      <c r="E42" s="116"/>
      <c r="F42" s="117" t="s">
        <v>14</v>
      </c>
      <c r="G42" s="117"/>
      <c r="H42" s="33" t="s">
        <v>9</v>
      </c>
      <c r="I42" s="35">
        <f>J16</f>
        <v>0</v>
      </c>
      <c r="J42" s="36"/>
      <c r="K42" s="33"/>
    </row>
    <row r="43" spans="2:11" s="32" customFormat="1" ht="272.5" customHeight="1" x14ac:dyDescent="0.9">
      <c r="B43" s="33">
        <v>6</v>
      </c>
      <c r="C43" s="116" t="s">
        <v>167</v>
      </c>
      <c r="D43" s="116"/>
      <c r="E43" s="116"/>
      <c r="F43" s="117" t="s">
        <v>15</v>
      </c>
      <c r="G43" s="117"/>
      <c r="H43" s="34" t="s">
        <v>16</v>
      </c>
      <c r="I43" s="35">
        <f>J93</f>
        <v>0</v>
      </c>
      <c r="J43" s="36"/>
      <c r="K43" s="33"/>
    </row>
    <row r="44" spans="2:11" s="32" customFormat="1" ht="192" customHeight="1" x14ac:dyDescent="0.9">
      <c r="B44" s="33">
        <v>7</v>
      </c>
      <c r="C44" s="116" t="s">
        <v>168</v>
      </c>
      <c r="D44" s="116"/>
      <c r="E44" s="116"/>
      <c r="F44" s="117" t="s">
        <v>17</v>
      </c>
      <c r="G44" s="117"/>
      <c r="H44" s="34" t="s">
        <v>18</v>
      </c>
      <c r="I44" s="33"/>
      <c r="J44" s="36"/>
      <c r="K44" s="33"/>
    </row>
    <row r="45" spans="2:11" s="32" customFormat="1" ht="232.75" customHeight="1" x14ac:dyDescent="0.9">
      <c r="B45" s="33">
        <v>8</v>
      </c>
      <c r="C45" s="116" t="s">
        <v>169</v>
      </c>
      <c r="D45" s="116"/>
      <c r="E45" s="116"/>
      <c r="F45" s="117" t="s">
        <v>161</v>
      </c>
      <c r="G45" s="117"/>
      <c r="H45" s="34" t="s">
        <v>20</v>
      </c>
      <c r="I45" s="33"/>
      <c r="J45" s="36"/>
      <c r="K45" s="33"/>
    </row>
    <row r="46" spans="2:11" s="32" customFormat="1" ht="292.5" customHeight="1" x14ac:dyDescent="0.9">
      <c r="B46" s="33">
        <v>9</v>
      </c>
      <c r="C46" s="116" t="s">
        <v>170</v>
      </c>
      <c r="D46" s="116"/>
      <c r="E46" s="116"/>
      <c r="F46" s="117" t="s">
        <v>21</v>
      </c>
      <c r="G46" s="117"/>
      <c r="H46" s="34" t="s">
        <v>22</v>
      </c>
      <c r="I46" s="33"/>
      <c r="J46" s="36"/>
      <c r="K46" s="33"/>
    </row>
    <row r="47" spans="2:11" s="32" customFormat="1" ht="262.64999999999998" customHeight="1" x14ac:dyDescent="0.9">
      <c r="B47" s="33">
        <v>10</v>
      </c>
      <c r="C47" s="116" t="s">
        <v>171</v>
      </c>
      <c r="D47" s="116"/>
      <c r="E47" s="116"/>
      <c r="F47" s="117" t="s">
        <v>23</v>
      </c>
      <c r="G47" s="117"/>
      <c r="H47" s="34" t="s">
        <v>22</v>
      </c>
      <c r="I47" s="33"/>
      <c r="J47" s="36"/>
      <c r="K47" s="33"/>
    </row>
    <row r="48" spans="2:11" s="32" customFormat="1" ht="249" customHeight="1" x14ac:dyDescent="0.9">
      <c r="B48" s="33">
        <v>11</v>
      </c>
      <c r="C48" s="116" t="s">
        <v>172</v>
      </c>
      <c r="D48" s="116"/>
      <c r="E48" s="116"/>
      <c r="F48" s="117" t="s">
        <v>24</v>
      </c>
      <c r="G48" s="117"/>
      <c r="H48" s="34" t="s">
        <v>22</v>
      </c>
      <c r="I48" s="33"/>
      <c r="J48" s="36"/>
      <c r="K48" s="33"/>
    </row>
    <row r="49" spans="2:11" s="32" customFormat="1" ht="145.65" customHeight="1" x14ac:dyDescent="0.9">
      <c r="B49" s="33">
        <v>12</v>
      </c>
      <c r="C49" s="116" t="s">
        <v>173</v>
      </c>
      <c r="D49" s="116"/>
      <c r="E49" s="116"/>
      <c r="F49" s="117" t="s">
        <v>25</v>
      </c>
      <c r="G49" s="117"/>
      <c r="H49" s="34" t="s">
        <v>22</v>
      </c>
      <c r="I49" s="33"/>
      <c r="J49" s="36"/>
      <c r="K49" s="33"/>
    </row>
    <row r="50" spans="2:11" s="32" customFormat="1" ht="282.64999999999998" customHeight="1" x14ac:dyDescent="0.9">
      <c r="B50" s="33">
        <v>13</v>
      </c>
      <c r="C50" s="116" t="s">
        <v>174</v>
      </c>
      <c r="D50" s="116"/>
      <c r="E50" s="116"/>
      <c r="F50" s="117" t="s">
        <v>26</v>
      </c>
      <c r="G50" s="117"/>
      <c r="H50" s="34" t="s">
        <v>22</v>
      </c>
      <c r="I50" s="33"/>
      <c r="J50" s="36"/>
      <c r="K50" s="33"/>
    </row>
    <row r="51" spans="2:11" s="32" customFormat="1" ht="166.75" customHeight="1" x14ac:dyDescent="0.9">
      <c r="B51" s="33">
        <v>14</v>
      </c>
      <c r="C51" s="116" t="s">
        <v>175</v>
      </c>
      <c r="D51" s="116"/>
      <c r="E51" s="116"/>
      <c r="F51" s="117" t="s">
        <v>27</v>
      </c>
      <c r="G51" s="117"/>
      <c r="H51" s="34" t="s">
        <v>22</v>
      </c>
      <c r="I51" s="33"/>
      <c r="J51" s="36"/>
      <c r="K51" s="33"/>
    </row>
    <row r="52" spans="2:11" s="32" customFormat="1" ht="270.64999999999998" customHeight="1" x14ac:dyDescent="0.9">
      <c r="B52" s="33">
        <v>15</v>
      </c>
      <c r="C52" s="116" t="s">
        <v>176</v>
      </c>
      <c r="D52" s="116"/>
      <c r="E52" s="116"/>
      <c r="F52" s="117" t="s">
        <v>28</v>
      </c>
      <c r="G52" s="117"/>
      <c r="H52" s="33" t="s">
        <v>9</v>
      </c>
      <c r="I52" s="33"/>
      <c r="J52" s="36"/>
      <c r="K52" s="33"/>
    </row>
    <row r="53" spans="2:11" s="32" customFormat="1" ht="267" customHeight="1" x14ac:dyDescent="0.9">
      <c r="B53" s="33">
        <v>16</v>
      </c>
      <c r="C53" s="116" t="s">
        <v>177</v>
      </c>
      <c r="D53" s="116"/>
      <c r="E53" s="116"/>
      <c r="F53" s="117" t="s">
        <v>29</v>
      </c>
      <c r="G53" s="117"/>
      <c r="H53" s="33" t="s">
        <v>13</v>
      </c>
      <c r="I53" s="33">
        <f>J21</f>
        <v>0</v>
      </c>
      <c r="J53" s="36"/>
      <c r="K53" s="33"/>
    </row>
    <row r="54" spans="2:11" s="32" customFormat="1" ht="52.75" customHeight="1" x14ac:dyDescent="0.9">
      <c r="B54" s="33">
        <v>17</v>
      </c>
      <c r="C54" s="113" t="s">
        <v>131</v>
      </c>
      <c r="D54" s="113"/>
      <c r="E54" s="113"/>
      <c r="F54" s="117" t="s">
        <v>132</v>
      </c>
      <c r="G54" s="117"/>
      <c r="H54" s="37"/>
      <c r="I54" s="33"/>
      <c r="J54" s="36"/>
      <c r="K54" s="33"/>
    </row>
    <row r="55" spans="2:11" s="32" customFormat="1" ht="87" customHeight="1" x14ac:dyDescent="0.9">
      <c r="B55" s="33">
        <v>18</v>
      </c>
      <c r="C55" s="116" t="s">
        <v>178</v>
      </c>
      <c r="D55" s="116"/>
      <c r="E55" s="116"/>
      <c r="F55" s="117" t="s">
        <v>30</v>
      </c>
      <c r="G55" s="117"/>
      <c r="H55" s="33" t="s">
        <v>9</v>
      </c>
      <c r="I55" s="33"/>
      <c r="J55" s="36"/>
      <c r="K55" s="33"/>
    </row>
    <row r="56" spans="2:11" s="32" customFormat="1" ht="163.4" customHeight="1" x14ac:dyDescent="0.9">
      <c r="B56" s="33">
        <v>19</v>
      </c>
      <c r="C56" s="116" t="s">
        <v>179</v>
      </c>
      <c r="D56" s="116"/>
      <c r="E56" s="116"/>
      <c r="F56" s="117" t="s">
        <v>31</v>
      </c>
      <c r="G56" s="117"/>
      <c r="H56" s="33" t="s">
        <v>9</v>
      </c>
      <c r="I56" s="35"/>
      <c r="J56" s="36"/>
      <c r="K56" s="23"/>
    </row>
    <row r="57" spans="2:11" s="32" customFormat="1" ht="122.4" customHeight="1" x14ac:dyDescent="0.9">
      <c r="B57" s="33">
        <v>20</v>
      </c>
      <c r="C57" s="116" t="s">
        <v>180</v>
      </c>
      <c r="D57" s="116"/>
      <c r="E57" s="116"/>
      <c r="F57" s="117" t="s">
        <v>32</v>
      </c>
      <c r="G57" s="117"/>
      <c r="H57" s="33" t="s">
        <v>9</v>
      </c>
      <c r="I57" s="33">
        <v>0</v>
      </c>
      <c r="J57" s="36"/>
      <c r="K57" s="33"/>
    </row>
    <row r="58" spans="2:11" s="32" customFormat="1" ht="103.75" customHeight="1" x14ac:dyDescent="0.9">
      <c r="B58" s="33">
        <v>21</v>
      </c>
      <c r="C58" s="116" t="s">
        <v>181</v>
      </c>
      <c r="D58" s="116"/>
      <c r="E58" s="116"/>
      <c r="F58" s="117" t="s">
        <v>33</v>
      </c>
      <c r="G58" s="117"/>
      <c r="H58" s="33" t="s">
        <v>9</v>
      </c>
      <c r="J58" s="36"/>
      <c r="K58" s="33"/>
    </row>
    <row r="59" spans="2:11" s="32" customFormat="1" ht="214.75" customHeight="1" x14ac:dyDescent="0.9">
      <c r="B59" s="33">
        <v>22</v>
      </c>
      <c r="C59" s="116" t="s">
        <v>182</v>
      </c>
      <c r="D59" s="116"/>
      <c r="E59" s="116"/>
      <c r="F59" s="117" t="s">
        <v>34</v>
      </c>
      <c r="G59" s="117"/>
      <c r="H59" s="33" t="s">
        <v>9</v>
      </c>
      <c r="I59" s="33"/>
      <c r="J59" s="36"/>
      <c r="K59" s="33"/>
    </row>
    <row r="60" spans="2:11" s="32" customFormat="1" ht="32.15" customHeight="1" x14ac:dyDescent="0.9">
      <c r="B60" s="33">
        <v>23</v>
      </c>
      <c r="C60" s="113" t="s">
        <v>133</v>
      </c>
      <c r="D60" s="113"/>
      <c r="E60" s="113"/>
      <c r="F60" s="117"/>
      <c r="G60" s="117"/>
      <c r="H60" s="26"/>
      <c r="I60" s="33"/>
      <c r="J60" s="36"/>
      <c r="K60" s="33"/>
    </row>
    <row r="61" spans="2:11" s="32" customFormat="1" ht="64.400000000000006" customHeight="1" x14ac:dyDescent="0.9">
      <c r="B61" s="33">
        <v>24</v>
      </c>
      <c r="C61" s="116" t="s">
        <v>183</v>
      </c>
      <c r="D61" s="116"/>
      <c r="E61" s="116"/>
      <c r="F61" s="117" t="s">
        <v>35</v>
      </c>
      <c r="G61" s="117"/>
      <c r="H61" s="33"/>
      <c r="I61" s="33"/>
      <c r="J61" s="36"/>
      <c r="K61" s="24"/>
    </row>
    <row r="62" spans="2:11" s="32" customFormat="1" ht="102.65" customHeight="1" x14ac:dyDescent="0.9">
      <c r="B62" s="33">
        <v>25</v>
      </c>
      <c r="C62" s="116" t="s">
        <v>184</v>
      </c>
      <c r="D62" s="116"/>
      <c r="E62" s="116"/>
      <c r="F62" s="117" t="s">
        <v>36</v>
      </c>
      <c r="G62" s="117"/>
      <c r="H62" s="34" t="s">
        <v>22</v>
      </c>
      <c r="I62" s="35"/>
      <c r="J62" s="36"/>
      <c r="K62" s="23"/>
    </row>
    <row r="63" spans="2:11" s="32" customFormat="1" ht="216.65" customHeight="1" x14ac:dyDescent="0.9">
      <c r="B63" s="33">
        <v>26</v>
      </c>
      <c r="C63" s="116" t="s">
        <v>185</v>
      </c>
      <c r="D63" s="116"/>
      <c r="E63" s="116"/>
      <c r="F63" s="117" t="s">
        <v>37</v>
      </c>
      <c r="G63" s="117"/>
      <c r="H63" s="34" t="s">
        <v>22</v>
      </c>
      <c r="I63" s="33"/>
      <c r="J63" s="36"/>
      <c r="K63" s="33"/>
    </row>
    <row r="64" spans="2:11" s="32" customFormat="1" ht="180.65" customHeight="1" x14ac:dyDescent="0.9">
      <c r="B64" s="33">
        <v>27</v>
      </c>
      <c r="C64" s="116" t="s">
        <v>186</v>
      </c>
      <c r="D64" s="116"/>
      <c r="E64" s="116"/>
      <c r="F64" s="117" t="s">
        <v>38</v>
      </c>
      <c r="G64" s="117"/>
      <c r="H64" s="34" t="s">
        <v>9</v>
      </c>
      <c r="I64" s="33">
        <f>J17</f>
        <v>3</v>
      </c>
      <c r="J64" s="36"/>
      <c r="K64" s="33"/>
    </row>
    <row r="65" spans="2:11" s="32" customFormat="1" ht="153" customHeight="1" x14ac:dyDescent="0.9">
      <c r="B65" s="33">
        <v>28</v>
      </c>
      <c r="C65" s="116" t="s">
        <v>39</v>
      </c>
      <c r="D65" s="116"/>
      <c r="E65" s="116"/>
      <c r="F65" s="117" t="s">
        <v>40</v>
      </c>
      <c r="G65" s="117"/>
      <c r="H65" s="34" t="s">
        <v>9</v>
      </c>
      <c r="I65" s="33"/>
      <c r="J65" s="36"/>
      <c r="K65" s="33"/>
    </row>
    <row r="66" spans="2:11" s="32" customFormat="1" ht="111.65" customHeight="1" x14ac:dyDescent="0.9">
      <c r="B66" s="33">
        <v>29</v>
      </c>
      <c r="C66" s="116" t="s">
        <v>187</v>
      </c>
      <c r="D66" s="116"/>
      <c r="E66" s="116"/>
      <c r="F66" s="117" t="s">
        <v>41</v>
      </c>
      <c r="G66" s="117"/>
      <c r="H66" s="34" t="s">
        <v>9</v>
      </c>
      <c r="I66" s="35"/>
      <c r="J66" s="36"/>
      <c r="K66" s="33"/>
    </row>
    <row r="67" spans="2:11" s="32" customFormat="1" ht="241.75" customHeight="1" x14ac:dyDescent="0.9">
      <c r="B67" s="33">
        <v>30</v>
      </c>
      <c r="C67" s="116" t="s">
        <v>188</v>
      </c>
      <c r="D67" s="116"/>
      <c r="E67" s="116"/>
      <c r="F67" s="117" t="s">
        <v>42</v>
      </c>
      <c r="G67" s="117"/>
      <c r="H67" s="34" t="s">
        <v>22</v>
      </c>
      <c r="I67" s="35"/>
      <c r="J67" s="36"/>
      <c r="K67" s="33"/>
    </row>
    <row r="68" spans="2:11" s="32" customFormat="1" ht="249" customHeight="1" x14ac:dyDescent="0.9">
      <c r="B68" s="33">
        <v>31</v>
      </c>
      <c r="C68" s="116" t="s">
        <v>134</v>
      </c>
      <c r="D68" s="116"/>
      <c r="E68" s="116"/>
      <c r="F68" s="117" t="s">
        <v>43</v>
      </c>
      <c r="G68" s="117"/>
      <c r="H68" s="34" t="s">
        <v>44</v>
      </c>
      <c r="I68" s="35"/>
      <c r="J68" s="36"/>
      <c r="K68" s="33"/>
    </row>
    <row r="69" spans="2:11" s="32" customFormat="1" ht="138" customHeight="1" x14ac:dyDescent="0.9">
      <c r="B69" s="33">
        <v>32</v>
      </c>
      <c r="C69" s="116" t="s">
        <v>189</v>
      </c>
      <c r="D69" s="116"/>
      <c r="E69" s="116"/>
      <c r="F69" s="117" t="s">
        <v>45</v>
      </c>
      <c r="G69" s="117"/>
      <c r="H69" s="34" t="s">
        <v>46</v>
      </c>
      <c r="I69" s="35">
        <f>J100</f>
        <v>2</v>
      </c>
      <c r="J69" s="36"/>
      <c r="K69" s="33"/>
    </row>
    <row r="70" spans="2:11" s="32" customFormat="1" ht="166.75" customHeight="1" x14ac:dyDescent="0.9">
      <c r="B70" s="33">
        <v>33</v>
      </c>
      <c r="C70" s="116" t="s">
        <v>190</v>
      </c>
      <c r="D70" s="116"/>
      <c r="E70" s="116"/>
      <c r="F70" s="117" t="s">
        <v>47</v>
      </c>
      <c r="G70" s="117"/>
      <c r="H70" s="34" t="s">
        <v>44</v>
      </c>
      <c r="I70" s="35"/>
      <c r="J70" s="36"/>
      <c r="K70" s="33"/>
    </row>
    <row r="71" spans="2:11" s="32" customFormat="1" ht="165" customHeight="1" x14ac:dyDescent="0.9">
      <c r="B71" s="33">
        <v>34</v>
      </c>
      <c r="C71" s="116" t="s">
        <v>191</v>
      </c>
      <c r="D71" s="116"/>
      <c r="E71" s="116"/>
      <c r="F71" s="117" t="s">
        <v>48</v>
      </c>
      <c r="G71" s="117"/>
      <c r="H71" s="34" t="s">
        <v>20</v>
      </c>
      <c r="I71" s="33"/>
      <c r="J71" s="36"/>
      <c r="K71" s="33"/>
    </row>
    <row r="72" spans="2:11" s="32" customFormat="1" ht="409.5" customHeight="1" x14ac:dyDescent="0.9">
      <c r="B72" s="33">
        <v>35</v>
      </c>
      <c r="C72" s="116" t="s">
        <v>192</v>
      </c>
      <c r="D72" s="116"/>
      <c r="E72" s="116"/>
      <c r="F72" s="117" t="s">
        <v>49</v>
      </c>
      <c r="G72" s="117"/>
      <c r="H72" s="34" t="s">
        <v>16</v>
      </c>
      <c r="I72" s="33"/>
      <c r="J72" s="36"/>
      <c r="K72" s="33"/>
    </row>
    <row r="73" spans="2:11" s="32" customFormat="1" ht="201" customHeight="1" x14ac:dyDescent="0.9">
      <c r="B73" s="33">
        <v>36</v>
      </c>
      <c r="C73" s="116" t="s">
        <v>193</v>
      </c>
      <c r="D73" s="116"/>
      <c r="E73" s="116"/>
      <c r="F73" s="117" t="s">
        <v>50</v>
      </c>
      <c r="G73" s="117"/>
      <c r="H73" s="33" t="s">
        <v>13</v>
      </c>
      <c r="I73" s="33"/>
      <c r="J73" s="36"/>
      <c r="K73" s="33"/>
    </row>
    <row r="74" spans="2:11" s="32" customFormat="1" ht="201" customHeight="1" x14ac:dyDescent="0.9">
      <c r="B74" s="33">
        <v>37</v>
      </c>
      <c r="C74" s="116" t="s">
        <v>194</v>
      </c>
      <c r="D74" s="116"/>
      <c r="E74" s="116"/>
      <c r="F74" s="117" t="s">
        <v>51</v>
      </c>
      <c r="G74" s="117"/>
      <c r="H74" s="33" t="s">
        <v>13</v>
      </c>
      <c r="I74" s="33"/>
      <c r="J74" s="36"/>
      <c r="K74" s="33"/>
    </row>
    <row r="75" spans="2:11" s="32" customFormat="1" ht="141" customHeight="1" x14ac:dyDescent="0.9">
      <c r="B75" s="33">
        <v>38</v>
      </c>
      <c r="C75" s="116" t="s">
        <v>52</v>
      </c>
      <c r="D75" s="116"/>
      <c r="E75" s="116"/>
      <c r="F75" s="118" t="s">
        <v>53</v>
      </c>
      <c r="G75" s="118"/>
      <c r="H75" s="33" t="s">
        <v>13</v>
      </c>
      <c r="I75" s="30"/>
      <c r="J75" s="36"/>
      <c r="K75" s="33"/>
    </row>
    <row r="76" spans="2:11" s="32" customFormat="1" ht="228.65" customHeight="1" x14ac:dyDescent="0.9">
      <c r="B76" s="33">
        <v>39</v>
      </c>
      <c r="C76" s="116" t="s">
        <v>54</v>
      </c>
      <c r="D76" s="116"/>
      <c r="E76" s="116"/>
      <c r="F76" s="118" t="s">
        <v>55</v>
      </c>
      <c r="G76" s="118"/>
      <c r="H76" s="33" t="s">
        <v>13</v>
      </c>
      <c r="I76" s="30"/>
      <c r="J76" s="36"/>
      <c r="K76" s="33"/>
    </row>
    <row r="77" spans="2:11" s="32" customFormat="1" ht="228.65" customHeight="1" x14ac:dyDescent="0.9">
      <c r="B77" s="33">
        <v>40</v>
      </c>
      <c r="C77" s="107" t="s">
        <v>135</v>
      </c>
      <c r="D77" s="107"/>
      <c r="E77" s="107"/>
      <c r="F77" s="118" t="s">
        <v>57</v>
      </c>
      <c r="G77" s="118"/>
      <c r="H77" s="33" t="s">
        <v>58</v>
      </c>
      <c r="I77" s="30">
        <f>J20</f>
        <v>0</v>
      </c>
      <c r="J77" s="36"/>
      <c r="K77" s="33"/>
    </row>
    <row r="78" spans="2:11" s="32" customFormat="1" ht="228.65" customHeight="1" x14ac:dyDescent="0.9">
      <c r="B78" s="33">
        <v>41</v>
      </c>
      <c r="C78" s="116" t="s">
        <v>59</v>
      </c>
      <c r="D78" s="116"/>
      <c r="E78" s="116"/>
      <c r="F78" s="117" t="s">
        <v>60</v>
      </c>
      <c r="G78" s="117"/>
      <c r="H78" s="23" t="s">
        <v>61</v>
      </c>
      <c r="I78" s="33"/>
      <c r="J78" s="36"/>
      <c r="K78" s="33"/>
    </row>
    <row r="79" spans="2:11" s="32" customFormat="1" ht="201" customHeight="1" x14ac:dyDescent="0.9">
      <c r="B79" s="33">
        <v>42</v>
      </c>
      <c r="C79" s="107" t="s">
        <v>62</v>
      </c>
      <c r="D79" s="107"/>
      <c r="E79" s="107"/>
      <c r="F79" s="117" t="s">
        <v>63</v>
      </c>
      <c r="G79" s="117"/>
      <c r="H79" s="23" t="s">
        <v>61</v>
      </c>
      <c r="I79" s="33"/>
      <c r="J79" s="36"/>
      <c r="K79" s="33"/>
    </row>
    <row r="80" spans="2:11" s="32" customFormat="1" ht="145.65" customHeight="1" x14ac:dyDescent="0.9">
      <c r="B80" s="33">
        <v>43</v>
      </c>
      <c r="C80" s="116" t="s">
        <v>136</v>
      </c>
      <c r="D80" s="116"/>
      <c r="E80" s="116"/>
      <c r="F80" s="117" t="s">
        <v>63</v>
      </c>
      <c r="G80" s="117"/>
      <c r="H80" s="23" t="s">
        <v>22</v>
      </c>
      <c r="I80" s="33"/>
      <c r="J80" s="36"/>
      <c r="K80" s="33"/>
    </row>
    <row r="81" spans="2:11" s="32" customFormat="1" ht="161.5" customHeight="1" x14ac:dyDescent="0.9">
      <c r="B81" s="33">
        <v>44</v>
      </c>
      <c r="C81" s="116" t="s">
        <v>137</v>
      </c>
      <c r="D81" s="116"/>
      <c r="E81" s="116"/>
      <c r="F81" s="117" t="s">
        <v>66</v>
      </c>
      <c r="G81" s="117"/>
      <c r="H81" s="23" t="s">
        <v>13</v>
      </c>
      <c r="I81" s="33"/>
      <c r="J81" s="36"/>
      <c r="K81" s="33"/>
    </row>
    <row r="82" spans="2:11" s="32" customFormat="1" ht="161.5" customHeight="1" x14ac:dyDescent="0.9">
      <c r="B82" s="33">
        <v>45</v>
      </c>
      <c r="C82" s="116" t="s">
        <v>71</v>
      </c>
      <c r="D82" s="116"/>
      <c r="E82" s="116"/>
      <c r="F82" s="117" t="s">
        <v>72</v>
      </c>
      <c r="G82" s="117"/>
      <c r="H82" s="23" t="s">
        <v>67</v>
      </c>
      <c r="I82" s="33"/>
      <c r="J82" s="36"/>
      <c r="K82" s="33"/>
    </row>
    <row r="83" spans="2:11" s="32" customFormat="1" ht="136.4" customHeight="1" x14ac:dyDescent="0.9">
      <c r="B83" s="33">
        <v>46</v>
      </c>
      <c r="C83" s="116" t="s">
        <v>138</v>
      </c>
      <c r="D83" s="116"/>
      <c r="E83" s="116"/>
      <c r="F83" s="117" t="s">
        <v>92</v>
      </c>
      <c r="G83" s="117"/>
      <c r="H83" s="23" t="s">
        <v>13</v>
      </c>
      <c r="I83" s="35">
        <v>0</v>
      </c>
      <c r="J83" s="36"/>
      <c r="K83" s="33"/>
    </row>
    <row r="84" spans="2:11" s="32" customFormat="1" ht="168" customHeight="1" x14ac:dyDescent="0.9">
      <c r="B84" s="33">
        <v>47</v>
      </c>
      <c r="C84" s="116" t="s">
        <v>75</v>
      </c>
      <c r="D84" s="116"/>
      <c r="E84" s="116"/>
      <c r="F84" s="117" t="s">
        <v>76</v>
      </c>
      <c r="G84" s="117"/>
      <c r="H84" s="23" t="s">
        <v>58</v>
      </c>
      <c r="I84" s="35"/>
      <c r="J84" s="36"/>
      <c r="K84" s="33">
        <v>0</v>
      </c>
    </row>
    <row r="85" spans="2:11" s="32" customFormat="1" ht="176.4" customHeight="1" x14ac:dyDescent="0.9">
      <c r="B85" s="33">
        <v>48</v>
      </c>
      <c r="C85" s="116" t="s">
        <v>139</v>
      </c>
      <c r="D85" s="116"/>
      <c r="E85" s="116"/>
      <c r="F85" s="108" t="s">
        <v>69</v>
      </c>
      <c r="G85" s="109"/>
      <c r="H85" s="22" t="s">
        <v>140</v>
      </c>
      <c r="I85" s="38"/>
      <c r="J85" s="38"/>
      <c r="K85" s="38"/>
    </row>
    <row r="86" spans="2:11" s="32" customFormat="1" ht="162.65" customHeight="1" x14ac:dyDescent="0.9">
      <c r="B86" s="33">
        <v>49</v>
      </c>
      <c r="C86" s="107" t="s">
        <v>73</v>
      </c>
      <c r="D86" s="107"/>
      <c r="E86" s="107"/>
      <c r="F86" s="108" t="s">
        <v>141</v>
      </c>
      <c r="G86" s="109"/>
      <c r="H86" s="22" t="s">
        <v>11</v>
      </c>
      <c r="I86" s="22"/>
      <c r="J86" s="22"/>
      <c r="K86" s="22"/>
    </row>
    <row r="87" spans="2:11" s="32" customFormat="1" ht="196.4" customHeight="1" x14ac:dyDescent="0.9">
      <c r="B87" s="33">
        <v>50</v>
      </c>
      <c r="C87" s="107" t="s">
        <v>81</v>
      </c>
      <c r="D87" s="107"/>
      <c r="E87" s="107"/>
      <c r="F87" s="108" t="s">
        <v>94</v>
      </c>
      <c r="G87" s="109"/>
      <c r="H87" s="22" t="s">
        <v>140</v>
      </c>
      <c r="I87" s="22"/>
      <c r="J87" s="22"/>
      <c r="K87" s="22"/>
    </row>
    <row r="88" spans="2:11" s="32" customFormat="1" ht="23" x14ac:dyDescent="0.95">
      <c r="B88" s="110" t="s">
        <v>142</v>
      </c>
      <c r="C88" s="111"/>
      <c r="D88" s="112"/>
      <c r="E88" s="39" t="s">
        <v>143</v>
      </c>
      <c r="F88" s="39"/>
      <c r="G88" s="39" t="s">
        <v>144</v>
      </c>
      <c r="H88" s="39" t="s">
        <v>145</v>
      </c>
      <c r="I88" s="37" t="s">
        <v>146</v>
      </c>
      <c r="J88" s="39" t="s">
        <v>4</v>
      </c>
      <c r="K88" s="39" t="s">
        <v>3</v>
      </c>
    </row>
    <row r="89" spans="2:11" s="32" customFormat="1" ht="23" x14ac:dyDescent="0.95">
      <c r="B89" s="37"/>
      <c r="C89" s="37"/>
      <c r="D89" s="37"/>
      <c r="E89" s="39"/>
      <c r="F89" s="39"/>
      <c r="G89" s="39"/>
      <c r="H89" s="39"/>
      <c r="I89" s="37"/>
      <c r="J89" s="39"/>
      <c r="K89" s="39"/>
    </row>
    <row r="90" spans="2:11" s="32" customFormat="1" ht="14.4" customHeight="1" x14ac:dyDescent="0.95">
      <c r="B90" s="40"/>
      <c r="C90" s="37"/>
      <c r="D90" s="37"/>
      <c r="E90" s="39"/>
      <c r="F90" s="39"/>
      <c r="G90" s="39"/>
      <c r="H90" s="39"/>
      <c r="I90" s="37"/>
      <c r="J90" s="39"/>
      <c r="K90" s="39"/>
    </row>
    <row r="91" spans="2:11" s="32" customFormat="1" ht="23" x14ac:dyDescent="0.95">
      <c r="B91" s="113" t="s">
        <v>147</v>
      </c>
      <c r="C91" s="113"/>
      <c r="D91" s="113"/>
      <c r="E91" s="113"/>
      <c r="F91" s="41"/>
      <c r="G91" s="41"/>
      <c r="H91" s="41"/>
      <c r="I91" s="34"/>
      <c r="J91" s="40"/>
      <c r="K91" s="39"/>
    </row>
    <row r="92" spans="2:11" s="32" customFormat="1" ht="23" x14ac:dyDescent="0.95">
      <c r="B92" s="114" t="s">
        <v>119</v>
      </c>
      <c r="C92" s="114"/>
      <c r="D92" s="114"/>
      <c r="E92" s="37">
        <v>0</v>
      </c>
      <c r="F92" s="41"/>
      <c r="G92" s="34">
        <v>5</v>
      </c>
      <c r="H92" s="34">
        <v>2</v>
      </c>
      <c r="I92" s="42">
        <v>4</v>
      </c>
      <c r="J92" s="43">
        <f>I92*H92*G92*E92</f>
        <v>0</v>
      </c>
      <c r="K92" s="39"/>
    </row>
    <row r="93" spans="2:11" s="32" customFormat="1" ht="23" x14ac:dyDescent="0.95">
      <c r="B93" s="115" t="s">
        <v>148</v>
      </c>
      <c r="C93" s="115"/>
      <c r="D93" s="115"/>
      <c r="E93" s="31"/>
      <c r="F93" s="41"/>
      <c r="G93" s="41"/>
      <c r="H93" s="41"/>
      <c r="I93" s="42"/>
      <c r="J93" s="43">
        <f>SUM(J92:J92)</f>
        <v>0</v>
      </c>
      <c r="K93" s="34" t="s">
        <v>16</v>
      </c>
    </row>
    <row r="94" spans="2:11" s="32" customFormat="1" ht="23" x14ac:dyDescent="0.95">
      <c r="B94" s="34"/>
      <c r="C94" s="44"/>
      <c r="D94" s="34"/>
      <c r="E94" s="31"/>
      <c r="F94" s="41"/>
      <c r="G94" s="41"/>
      <c r="H94" s="41"/>
      <c r="I94" s="42"/>
      <c r="J94" s="34"/>
      <c r="K94" s="34"/>
    </row>
    <row r="95" spans="2:11" s="32" customFormat="1" x14ac:dyDescent="0.9">
      <c r="B95" s="24"/>
      <c r="C95" s="23"/>
      <c r="D95" s="23"/>
      <c r="E95" s="25"/>
      <c r="F95" s="25"/>
      <c r="G95" s="25"/>
      <c r="H95" s="25"/>
      <c r="I95" s="23"/>
      <c r="J95" s="25"/>
      <c r="K95" s="24"/>
    </row>
    <row r="96" spans="2:11" s="32" customFormat="1" x14ac:dyDescent="0.9">
      <c r="B96" s="104" t="s">
        <v>149</v>
      </c>
      <c r="C96" s="104"/>
      <c r="D96" s="104"/>
      <c r="E96" s="45"/>
      <c r="F96" s="45"/>
      <c r="G96" s="25"/>
      <c r="H96" s="25"/>
      <c r="I96" s="23"/>
      <c r="J96" s="25"/>
      <c r="K96" s="24"/>
    </row>
    <row r="97" spans="2:11" s="32" customFormat="1" x14ac:dyDescent="0.9">
      <c r="B97" s="101" t="s">
        <v>150</v>
      </c>
      <c r="C97" s="101"/>
      <c r="D97" s="101"/>
      <c r="E97" s="46"/>
      <c r="F97" s="46"/>
      <c r="G97" s="25"/>
      <c r="H97" s="25"/>
      <c r="I97" s="23"/>
      <c r="J97" s="47">
        <f>J25</f>
        <v>2</v>
      </c>
      <c r="K97" s="24"/>
    </row>
    <row r="98" spans="2:11" s="32" customFormat="1" x14ac:dyDescent="0.9">
      <c r="B98" s="101" t="s">
        <v>151</v>
      </c>
      <c r="C98" s="101"/>
      <c r="D98" s="101"/>
      <c r="E98" s="46"/>
      <c r="F98" s="46"/>
      <c r="G98" s="25"/>
      <c r="H98" s="25"/>
      <c r="I98" s="23"/>
      <c r="J98" s="47">
        <f>J97*0.1</f>
        <v>0.2</v>
      </c>
      <c r="K98" s="24"/>
    </row>
    <row r="99" spans="2:11" s="32" customFormat="1" x14ac:dyDescent="0.9">
      <c r="B99" s="105" t="s">
        <v>148</v>
      </c>
      <c r="C99" s="105"/>
      <c r="D99" s="105"/>
      <c r="E99" s="46"/>
      <c r="F99" s="46"/>
      <c r="G99" s="25"/>
      <c r="H99" s="25"/>
      <c r="I99" s="23"/>
      <c r="J99" s="47">
        <f>SUM(J97:J98)</f>
        <v>2.2000000000000002</v>
      </c>
      <c r="K99" s="23" t="s">
        <v>20</v>
      </c>
    </row>
    <row r="100" spans="2:11" s="32" customFormat="1" x14ac:dyDescent="0.9">
      <c r="B100" s="105" t="s">
        <v>148</v>
      </c>
      <c r="C100" s="105"/>
      <c r="D100" s="105"/>
      <c r="E100" s="46"/>
      <c r="F100" s="46"/>
      <c r="G100" s="25"/>
      <c r="H100" s="25"/>
      <c r="I100" s="23"/>
      <c r="J100" s="47">
        <f>ROUND(J99,0)</f>
        <v>2</v>
      </c>
      <c r="K100" s="23" t="s">
        <v>20</v>
      </c>
    </row>
    <row r="101" spans="2:11" s="32" customFormat="1" x14ac:dyDescent="0.9">
      <c r="B101" s="104" t="s">
        <v>152</v>
      </c>
      <c r="C101" s="104"/>
      <c r="D101" s="104"/>
      <c r="E101" s="15"/>
      <c r="F101" s="25"/>
      <c r="G101" s="25"/>
      <c r="H101" s="25"/>
      <c r="I101" s="30"/>
      <c r="J101" s="23"/>
      <c r="K101" s="23"/>
    </row>
    <row r="102" spans="2:11" s="32" customFormat="1" x14ac:dyDescent="0.9">
      <c r="B102" s="101" t="s">
        <v>153</v>
      </c>
      <c r="C102" s="101"/>
      <c r="D102" s="101"/>
      <c r="E102" s="15"/>
      <c r="F102" s="15"/>
      <c r="G102" s="25"/>
      <c r="H102" s="25"/>
      <c r="I102" s="23"/>
      <c r="J102" s="47">
        <f>J28</f>
        <v>0</v>
      </c>
      <c r="K102" s="23"/>
    </row>
    <row r="103" spans="2:11" s="32" customFormat="1" x14ac:dyDescent="0.9">
      <c r="B103" s="101" t="s">
        <v>151</v>
      </c>
      <c r="C103" s="101"/>
      <c r="D103" s="101"/>
      <c r="E103" s="15"/>
      <c r="F103" s="15"/>
      <c r="G103" s="25"/>
      <c r="H103" s="25"/>
      <c r="I103" s="23"/>
      <c r="J103" s="47">
        <f>J102*0.1</f>
        <v>0</v>
      </c>
      <c r="K103" s="23"/>
    </row>
    <row r="104" spans="2:11" s="32" customFormat="1" x14ac:dyDescent="0.9">
      <c r="B104" s="105" t="s">
        <v>148</v>
      </c>
      <c r="C104" s="105"/>
      <c r="D104" s="105"/>
      <c r="E104" s="15"/>
      <c r="F104" s="15"/>
      <c r="G104" s="25"/>
      <c r="H104" s="25"/>
      <c r="I104" s="23"/>
      <c r="J104" s="47">
        <f>SUM(J102:J103)</f>
        <v>0</v>
      </c>
      <c r="K104" s="23" t="s">
        <v>9</v>
      </c>
    </row>
    <row r="105" spans="2:11" s="32" customFormat="1" x14ac:dyDescent="0.9">
      <c r="B105" s="16"/>
      <c r="C105" s="48"/>
      <c r="D105" s="48"/>
      <c r="E105" s="15"/>
      <c r="F105" s="15"/>
      <c r="G105" s="25"/>
      <c r="H105" s="25"/>
      <c r="I105" s="23"/>
      <c r="J105" s="47"/>
      <c r="K105" s="23"/>
    </row>
    <row r="106" spans="2:11" s="32" customFormat="1" x14ac:dyDescent="0.9">
      <c r="B106" s="106" t="s">
        <v>154</v>
      </c>
      <c r="C106" s="106"/>
      <c r="D106" s="106"/>
      <c r="E106" s="106"/>
      <c r="F106" s="15"/>
      <c r="G106" s="25"/>
      <c r="H106" s="25"/>
      <c r="I106" s="23"/>
      <c r="J106" s="47"/>
      <c r="K106" s="23"/>
    </row>
    <row r="107" spans="2:11" s="32" customFormat="1" x14ac:dyDescent="0.9">
      <c r="B107" s="101" t="s">
        <v>155</v>
      </c>
      <c r="C107" s="101"/>
      <c r="D107" s="101"/>
      <c r="E107" s="15"/>
      <c r="F107" s="15"/>
      <c r="G107" s="25"/>
      <c r="H107" s="25"/>
      <c r="I107" s="23"/>
      <c r="J107" s="47">
        <f>J104</f>
        <v>0</v>
      </c>
      <c r="K107" s="24" t="s">
        <v>9</v>
      </c>
    </row>
    <row r="108" spans="2:11" s="32" customFormat="1" x14ac:dyDescent="0.9">
      <c r="B108" s="101"/>
      <c r="C108" s="101"/>
      <c r="D108" s="101"/>
      <c r="E108" s="15"/>
      <c r="F108" s="15"/>
      <c r="G108" s="102">
        <v>0</v>
      </c>
      <c r="H108" s="102"/>
      <c r="I108" s="102"/>
      <c r="J108" s="47">
        <f>J107/0.3</f>
        <v>0</v>
      </c>
      <c r="K108" s="24"/>
    </row>
    <row r="109" spans="2:11" s="32" customFormat="1" x14ac:dyDescent="0.9">
      <c r="B109" s="101" t="s">
        <v>156</v>
      </c>
      <c r="C109" s="101"/>
      <c r="D109" s="101"/>
      <c r="E109" s="45"/>
      <c r="F109" s="45"/>
      <c r="G109" s="45"/>
      <c r="H109" s="25"/>
      <c r="I109" s="23"/>
      <c r="J109" s="47">
        <f>ROUND(J108,0)</f>
        <v>0</v>
      </c>
      <c r="K109" s="23" t="s">
        <v>22</v>
      </c>
    </row>
    <row r="110" spans="2:11" x14ac:dyDescent="0.9">
      <c r="B110" s="24"/>
      <c r="C110" s="23"/>
      <c r="D110" s="23"/>
      <c r="E110" s="25"/>
      <c r="F110" s="25"/>
      <c r="G110" s="25"/>
      <c r="H110" s="25"/>
      <c r="I110" s="23"/>
      <c r="J110" s="25"/>
      <c r="K110" s="25"/>
    </row>
    <row r="111" spans="2:11" x14ac:dyDescent="0.9">
      <c r="B111" s="104" t="s">
        <v>157</v>
      </c>
      <c r="C111" s="104"/>
      <c r="D111" s="104"/>
      <c r="E111" s="15"/>
      <c r="F111" s="15"/>
      <c r="G111" s="25"/>
      <c r="H111" s="25"/>
      <c r="I111" s="23"/>
      <c r="J111" s="25"/>
      <c r="K111" s="25"/>
    </row>
    <row r="112" spans="2:11" x14ac:dyDescent="0.9">
      <c r="B112" s="101" t="s">
        <v>158</v>
      </c>
      <c r="C112" s="101"/>
      <c r="D112" s="101"/>
      <c r="E112" s="15"/>
      <c r="F112" s="15"/>
      <c r="G112" s="102">
        <v>0</v>
      </c>
      <c r="H112" s="102"/>
      <c r="I112" s="102"/>
      <c r="J112" s="47">
        <f>J109*0.5</f>
        <v>0</v>
      </c>
      <c r="K112" s="23" t="s">
        <v>44</v>
      </c>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4" t="s">
        <v>159</v>
      </c>
      <c r="C115" s="104"/>
      <c r="D115" s="104"/>
      <c r="E115" s="15"/>
      <c r="F115" s="15"/>
      <c r="I115" s="23"/>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101" t="s">
        <v>160</v>
      </c>
      <c r="C116" s="101"/>
      <c r="D116" s="101"/>
      <c r="E116" s="15"/>
      <c r="F116" s="15"/>
      <c r="G116" s="102">
        <v>0</v>
      </c>
      <c r="H116" s="102"/>
      <c r="I116" s="102"/>
      <c r="J116" s="47">
        <f>J113*1</f>
        <v>0</v>
      </c>
      <c r="K116" s="23" t="s">
        <v>44</v>
      </c>
      <c r="L116" s="14"/>
      <c r="M116" s="14"/>
      <c r="N116" s="14"/>
      <c r="O116" s="14"/>
      <c r="P116" s="14"/>
      <c r="Q116" s="14"/>
      <c r="R116" s="14"/>
      <c r="S116" s="14"/>
      <c r="T116" s="14"/>
      <c r="U116" s="14"/>
      <c r="V116" s="14"/>
      <c r="W116" s="14"/>
      <c r="X116" s="14"/>
      <c r="Y116" s="14"/>
      <c r="Z116" s="14"/>
      <c r="AA116" s="14"/>
      <c r="AB116" s="14"/>
      <c r="AC116" s="14"/>
      <c r="AD116" s="14"/>
    </row>
    <row r="117" spans="1:30" s="25" customFormat="1" x14ac:dyDescent="0.9">
      <c r="A117" s="49"/>
      <c r="B117" s="24"/>
      <c r="C117" s="23"/>
      <c r="D117" s="23"/>
      <c r="I117" s="23"/>
      <c r="L117" s="14"/>
      <c r="M117" s="14"/>
      <c r="N117" s="14"/>
      <c r="O117" s="14"/>
      <c r="P117" s="14"/>
      <c r="Q117" s="14"/>
      <c r="R117" s="14"/>
      <c r="S117" s="14"/>
      <c r="T117" s="14"/>
      <c r="U117" s="14"/>
      <c r="V117" s="14"/>
      <c r="W117" s="14"/>
      <c r="X117" s="14"/>
      <c r="Y117" s="14"/>
      <c r="Z117" s="14"/>
      <c r="AA117" s="14"/>
      <c r="AB117" s="14"/>
      <c r="AC117" s="14"/>
      <c r="AD117" s="14"/>
    </row>
    <row r="118" spans="1:30" x14ac:dyDescent="0.9">
      <c r="B118" s="103"/>
      <c r="C118" s="103"/>
      <c r="D118" s="103"/>
      <c r="E118" s="15"/>
      <c r="F118" s="15"/>
      <c r="G118" s="25"/>
      <c r="H118" s="25"/>
      <c r="I118" s="23"/>
      <c r="J118" s="24"/>
      <c r="K118" s="25"/>
    </row>
  </sheetData>
  <mergeCells count="144">
    <mergeCell ref="B15:K15"/>
    <mergeCell ref="C24:D24"/>
    <mergeCell ref="C25:D25"/>
    <mergeCell ref="C26:D26"/>
    <mergeCell ref="C27:D27"/>
    <mergeCell ref="C28:D28"/>
    <mergeCell ref="E9:K9"/>
    <mergeCell ref="B13:B14"/>
    <mergeCell ref="C13:C14"/>
    <mergeCell ref="D13:D14"/>
    <mergeCell ref="E13:E14"/>
    <mergeCell ref="G13:I13"/>
    <mergeCell ref="J13:J14"/>
    <mergeCell ref="K13:K14"/>
    <mergeCell ref="C39:E39"/>
    <mergeCell ref="F39:G39"/>
    <mergeCell ref="C40:E40"/>
    <mergeCell ref="F40:G40"/>
    <mergeCell ref="C41:E41"/>
    <mergeCell ref="F41:G41"/>
    <mergeCell ref="C29:D29"/>
    <mergeCell ref="C30:D30"/>
    <mergeCell ref="B35:J35"/>
    <mergeCell ref="C37:E37"/>
    <mergeCell ref="F37:G37"/>
    <mergeCell ref="C38:E38"/>
    <mergeCell ref="F38:G38"/>
    <mergeCell ref="C45:E45"/>
    <mergeCell ref="F45:G45"/>
    <mergeCell ref="C46:E46"/>
    <mergeCell ref="F46:G46"/>
    <mergeCell ref="C47:E47"/>
    <mergeCell ref="F47:G47"/>
    <mergeCell ref="C42:E42"/>
    <mergeCell ref="F42:G42"/>
    <mergeCell ref="C43:E43"/>
    <mergeCell ref="F43:G43"/>
    <mergeCell ref="C44:E44"/>
    <mergeCell ref="F44:G44"/>
    <mergeCell ref="C51:E51"/>
    <mergeCell ref="F51:G51"/>
    <mergeCell ref="C52:E52"/>
    <mergeCell ref="F52:G52"/>
    <mergeCell ref="C53:E53"/>
    <mergeCell ref="F53:G53"/>
    <mergeCell ref="C48:E48"/>
    <mergeCell ref="F48:G48"/>
    <mergeCell ref="C49:E49"/>
    <mergeCell ref="F49:G49"/>
    <mergeCell ref="C50:E50"/>
    <mergeCell ref="F50:G50"/>
    <mergeCell ref="C57:E57"/>
    <mergeCell ref="F57:G57"/>
    <mergeCell ref="C58:E58"/>
    <mergeCell ref="F58:G58"/>
    <mergeCell ref="C59:E59"/>
    <mergeCell ref="F59:G59"/>
    <mergeCell ref="C54:E54"/>
    <mergeCell ref="F54:G54"/>
    <mergeCell ref="C55:E55"/>
    <mergeCell ref="F55:G55"/>
    <mergeCell ref="C56:E56"/>
    <mergeCell ref="F56:G56"/>
    <mergeCell ref="C63:E63"/>
    <mergeCell ref="F63:G63"/>
    <mergeCell ref="C64:E64"/>
    <mergeCell ref="F64:G64"/>
    <mergeCell ref="C65:E65"/>
    <mergeCell ref="F65:G65"/>
    <mergeCell ref="C60:E60"/>
    <mergeCell ref="F60:G60"/>
    <mergeCell ref="C61:E61"/>
    <mergeCell ref="F61:G61"/>
    <mergeCell ref="C62:E62"/>
    <mergeCell ref="F62:G62"/>
    <mergeCell ref="C69:E69"/>
    <mergeCell ref="F69:G69"/>
    <mergeCell ref="C70:E70"/>
    <mergeCell ref="F70:G70"/>
    <mergeCell ref="C71:E71"/>
    <mergeCell ref="F71:G71"/>
    <mergeCell ref="C66:E66"/>
    <mergeCell ref="F66:G66"/>
    <mergeCell ref="C67:E67"/>
    <mergeCell ref="F67:G67"/>
    <mergeCell ref="C68:E68"/>
    <mergeCell ref="F68:G68"/>
    <mergeCell ref="C75:E75"/>
    <mergeCell ref="F75:G75"/>
    <mergeCell ref="C76:E76"/>
    <mergeCell ref="F76:G76"/>
    <mergeCell ref="C77:E77"/>
    <mergeCell ref="F77:G77"/>
    <mergeCell ref="C72:E72"/>
    <mergeCell ref="F72:G72"/>
    <mergeCell ref="C73:E73"/>
    <mergeCell ref="F73:G73"/>
    <mergeCell ref="C74:E74"/>
    <mergeCell ref="F74:G74"/>
    <mergeCell ref="C81:E81"/>
    <mergeCell ref="F81:G81"/>
    <mergeCell ref="C82:E82"/>
    <mergeCell ref="F82:G82"/>
    <mergeCell ref="C83:E83"/>
    <mergeCell ref="F83:G83"/>
    <mergeCell ref="C78:E78"/>
    <mergeCell ref="F78:G78"/>
    <mergeCell ref="C79:E79"/>
    <mergeCell ref="F79:G79"/>
    <mergeCell ref="C80:E80"/>
    <mergeCell ref="F80:G80"/>
    <mergeCell ref="C87:E87"/>
    <mergeCell ref="F87:G87"/>
    <mergeCell ref="B88:D88"/>
    <mergeCell ref="B91:E91"/>
    <mergeCell ref="B92:D92"/>
    <mergeCell ref="B93:D93"/>
    <mergeCell ref="C84:E84"/>
    <mergeCell ref="F84:G84"/>
    <mergeCell ref="C85:E85"/>
    <mergeCell ref="F85:G85"/>
    <mergeCell ref="C86:E86"/>
    <mergeCell ref="F86:G86"/>
    <mergeCell ref="B102:D102"/>
    <mergeCell ref="B103:D103"/>
    <mergeCell ref="B104:D104"/>
    <mergeCell ref="B106:E106"/>
    <mergeCell ref="B107:D107"/>
    <mergeCell ref="B108:D108"/>
    <mergeCell ref="B96:D96"/>
    <mergeCell ref="B97:D97"/>
    <mergeCell ref="B98:D98"/>
    <mergeCell ref="B99:D99"/>
    <mergeCell ref="B100:D100"/>
    <mergeCell ref="B101:D101"/>
    <mergeCell ref="B116:D116"/>
    <mergeCell ref="G116:I116"/>
    <mergeCell ref="B118:D118"/>
    <mergeCell ref="G108:I108"/>
    <mergeCell ref="B109:D109"/>
    <mergeCell ref="B111:D111"/>
    <mergeCell ref="B112:D112"/>
    <mergeCell ref="G112:I112"/>
    <mergeCell ref="B115:D115"/>
  </mergeCells>
  <pageMargins left="0.70866141732283472" right="0.70866141732283472" top="0.74803149606299213" bottom="0.74803149606299213" header="0.31496062992125984" footer="0.31496062992125984"/>
  <pageSetup scale="50" fitToHeight="14" orientation="landscape" r:id="rId1"/>
  <headerFooter>
    <oddHeader>&amp;A</oddHeader>
    <oddFooter>Page &amp;P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8B7C0-A385-4898-8C8D-5DC55E9D1247}">
  <sheetPr>
    <tabColor rgb="FFFFFF00"/>
    <pageSetUpPr fitToPage="1"/>
  </sheetPr>
  <dimension ref="A2:AD118"/>
  <sheetViews>
    <sheetView view="pageBreakPreview" zoomScale="70" zoomScaleNormal="64" zoomScaleSheetLayoutView="7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298</v>
      </c>
    </row>
    <row r="6" spans="2:11" ht="21" customHeight="1" x14ac:dyDescent="0.9">
      <c r="B6" s="15" t="s">
        <v>102</v>
      </c>
      <c r="C6" s="16"/>
    </row>
    <row r="7" spans="2:11" ht="21" customHeight="1" x14ac:dyDescent="0.9">
      <c r="B7" s="15" t="s">
        <v>103</v>
      </c>
      <c r="C7" s="16">
        <v>4</v>
      </c>
    </row>
    <row r="8" spans="2:11" ht="21" customHeight="1" x14ac:dyDescent="0.9">
      <c r="B8" s="15" t="s">
        <v>104</v>
      </c>
      <c r="C8" s="16" t="s">
        <v>197</v>
      </c>
    </row>
    <row r="9" spans="2:11" ht="41.4" customHeight="1" x14ac:dyDescent="0.9">
      <c r="B9" s="17" t="s">
        <v>105</v>
      </c>
      <c r="C9" s="16">
        <f>C7+1</f>
        <v>5</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7.3+3.5+3.5</f>
        <v>14.3</v>
      </c>
      <c r="H16" s="23"/>
      <c r="I16" s="24"/>
      <c r="J16" s="23"/>
      <c r="K16" s="23" t="s">
        <v>213</v>
      </c>
    </row>
    <row r="17" spans="2:11" ht="56.15" customHeight="1" x14ac:dyDescent="0.9">
      <c r="B17" s="22"/>
      <c r="C17" s="23"/>
      <c r="D17" s="23"/>
      <c r="E17" s="23"/>
      <c r="F17" s="23"/>
      <c r="G17" s="23"/>
      <c r="H17" s="23"/>
      <c r="I17" s="24"/>
      <c r="J17" s="23"/>
      <c r="K17" s="23"/>
    </row>
    <row r="18" spans="2:11" ht="56.15" customHeight="1" x14ac:dyDescent="0.9">
      <c r="B18" s="22"/>
      <c r="C18" s="23"/>
      <c r="D18" s="23"/>
      <c r="E18" s="23"/>
      <c r="F18" s="23"/>
      <c r="G18" s="23"/>
      <c r="H18" s="23"/>
      <c r="I18" s="24"/>
      <c r="J18" s="23"/>
      <c r="K18" s="23"/>
    </row>
    <row r="19" spans="2:11" ht="56.15" customHeight="1" x14ac:dyDescent="0.9">
      <c r="B19" s="22"/>
      <c r="C19" s="23"/>
      <c r="D19" s="23"/>
      <c r="E19" s="23"/>
      <c r="F19" s="23"/>
      <c r="G19" s="23"/>
      <c r="H19" s="23"/>
      <c r="I19" s="24"/>
      <c r="J19" s="23"/>
      <c r="K19" s="23"/>
    </row>
    <row r="20" spans="2:11" ht="56.15" customHeight="1" x14ac:dyDescent="0.9">
      <c r="B20" s="22"/>
      <c r="C20" s="23"/>
      <c r="D20" s="23"/>
      <c r="E20" s="23"/>
      <c r="F20" s="23"/>
      <c r="G20" s="23"/>
      <c r="H20" s="23"/>
      <c r="I20" s="23"/>
      <c r="J20" s="23"/>
      <c r="K20" s="23"/>
    </row>
    <row r="21" spans="2:11" ht="68.400000000000006" customHeight="1" x14ac:dyDescent="0.9">
      <c r="B21" s="24"/>
      <c r="C21" s="23"/>
      <c r="D21" s="23"/>
      <c r="E21" s="23"/>
      <c r="F21" s="23"/>
      <c r="G21" s="23"/>
      <c r="H21" s="23"/>
      <c r="I21" s="25"/>
      <c r="J21" s="23"/>
      <c r="K21" s="23"/>
    </row>
    <row r="22" spans="2:11" x14ac:dyDescent="0.9">
      <c r="B22" s="24"/>
      <c r="C22" s="23"/>
      <c r="D22" s="23"/>
      <c r="E22" s="25"/>
      <c r="F22" s="25"/>
      <c r="G22" s="25"/>
      <c r="H22" s="25"/>
      <c r="I22" s="25"/>
      <c r="J22" s="25"/>
      <c r="K22" s="24"/>
    </row>
    <row r="23" spans="2:11" ht="22.5" customHeight="1" x14ac:dyDescent="0.9">
      <c r="B23" s="26" t="s">
        <v>120</v>
      </c>
      <c r="C23" s="16"/>
      <c r="D23" s="16"/>
      <c r="E23" s="27"/>
      <c r="F23" s="27"/>
      <c r="G23" s="28"/>
      <c r="H23" s="25"/>
      <c r="I23" s="21"/>
      <c r="J23" s="29"/>
      <c r="K23" s="24"/>
    </row>
    <row r="24" spans="2:11" ht="22.5" customHeight="1" x14ac:dyDescent="0.9">
      <c r="B24" s="26"/>
      <c r="C24" s="123" t="s">
        <v>121</v>
      </c>
      <c r="D24" s="123"/>
      <c r="E24" s="27"/>
      <c r="F24" s="27"/>
      <c r="G24" s="28"/>
      <c r="H24" s="25"/>
      <c r="I24" s="16" t="s">
        <v>13</v>
      </c>
      <c r="J24" s="29">
        <v>0</v>
      </c>
      <c r="K24" s="24"/>
    </row>
    <row r="25" spans="2:11" ht="22.5" customHeight="1" x14ac:dyDescent="0.9">
      <c r="B25" s="26"/>
      <c r="C25" s="119" t="s">
        <v>122</v>
      </c>
      <c r="D25" s="119"/>
      <c r="E25" s="22"/>
      <c r="F25" s="22"/>
      <c r="G25" s="23"/>
      <c r="H25" s="23"/>
      <c r="I25" s="16" t="s">
        <v>13</v>
      </c>
      <c r="J25" s="29">
        <f>J18</f>
        <v>0</v>
      </c>
      <c r="K25" s="24"/>
    </row>
    <row r="26" spans="2:11" ht="22.5" customHeight="1" x14ac:dyDescent="0.9">
      <c r="B26" s="26"/>
      <c r="C26" s="119" t="s">
        <v>123</v>
      </c>
      <c r="D26" s="119"/>
      <c r="E26" s="22"/>
      <c r="F26" s="22"/>
      <c r="G26" s="23"/>
      <c r="H26" s="23"/>
      <c r="I26" s="16" t="s">
        <v>61</v>
      </c>
      <c r="J26" s="29">
        <v>0</v>
      </c>
      <c r="K26" s="24"/>
    </row>
    <row r="27" spans="2:11" ht="22.5" customHeight="1" x14ac:dyDescent="0.9">
      <c r="B27" s="26"/>
      <c r="C27" s="119" t="s">
        <v>124</v>
      </c>
      <c r="D27" s="119"/>
      <c r="E27" s="22"/>
      <c r="F27" s="22"/>
      <c r="G27" s="23"/>
      <c r="H27" s="23"/>
      <c r="I27" s="16" t="s">
        <v>61</v>
      </c>
      <c r="J27" s="29">
        <v>0</v>
      </c>
      <c r="K27" s="24"/>
    </row>
    <row r="28" spans="2:11" ht="22.5" customHeight="1" x14ac:dyDescent="0.9">
      <c r="B28" s="26"/>
      <c r="C28" s="106" t="s">
        <v>125</v>
      </c>
      <c r="D28" s="106"/>
      <c r="E28" s="22"/>
      <c r="F28" s="22"/>
      <c r="G28" s="23"/>
      <c r="H28" s="23"/>
      <c r="I28" s="16" t="s">
        <v>61</v>
      </c>
      <c r="J28" s="29">
        <v>0</v>
      </c>
      <c r="K28" s="24"/>
    </row>
    <row r="29" spans="2:11" ht="22.5" customHeight="1" x14ac:dyDescent="0.9">
      <c r="B29" s="26"/>
      <c r="C29" s="119" t="s">
        <v>126</v>
      </c>
      <c r="D29" s="119"/>
      <c r="E29" s="22"/>
      <c r="F29" s="22"/>
      <c r="G29" s="23"/>
      <c r="H29" s="23"/>
      <c r="I29" s="16" t="s">
        <v>16</v>
      </c>
      <c r="J29" s="29">
        <v>0</v>
      </c>
      <c r="K29" s="24"/>
    </row>
    <row r="30" spans="2:11" ht="22.5" customHeight="1" x14ac:dyDescent="0.9">
      <c r="B30" s="24"/>
      <c r="C30" s="102"/>
      <c r="D30" s="102"/>
      <c r="E30" s="25"/>
      <c r="F30" s="25"/>
      <c r="G30" s="25"/>
      <c r="H30" s="25"/>
      <c r="I30" s="25"/>
      <c r="J30" s="29"/>
      <c r="K30" s="24"/>
    </row>
    <row r="31" spans="2:11" ht="21.65" customHeight="1" x14ac:dyDescent="0.9">
      <c r="B31" s="24"/>
      <c r="C31" s="25"/>
      <c r="D31" s="25"/>
      <c r="E31" s="25"/>
      <c r="F31" s="25"/>
      <c r="G31" s="25"/>
      <c r="H31" s="25"/>
      <c r="I31" s="25"/>
      <c r="J31" s="29"/>
      <c r="K31" s="30"/>
    </row>
    <row r="32" spans="2:11" ht="21.65" customHeight="1" x14ac:dyDescent="0.9">
      <c r="B32" s="22"/>
      <c r="C32" s="25"/>
      <c r="D32" s="25"/>
      <c r="E32" s="25"/>
      <c r="F32" s="25"/>
      <c r="G32" s="25"/>
      <c r="H32" s="25"/>
      <c r="I32" s="25"/>
      <c r="J32" s="29"/>
      <c r="K32" s="30"/>
    </row>
    <row r="33" spans="2:11" x14ac:dyDescent="0.9">
      <c r="B33" s="22"/>
      <c r="C33" s="22"/>
      <c r="D33" s="22"/>
      <c r="E33" s="22"/>
      <c r="F33" s="22"/>
      <c r="G33" s="25"/>
      <c r="H33" s="25"/>
      <c r="I33" s="25"/>
      <c r="J33" s="30"/>
      <c r="K33" s="24"/>
    </row>
    <row r="34" spans="2:11" x14ac:dyDescent="0.9">
      <c r="B34" s="24"/>
      <c r="C34" s="23"/>
      <c r="D34" s="23"/>
      <c r="E34" s="25"/>
      <c r="F34" s="25"/>
      <c r="G34" s="25"/>
      <c r="H34" s="25"/>
      <c r="I34" s="25"/>
      <c r="J34" s="25"/>
      <c r="K34" s="24"/>
    </row>
    <row r="35" spans="2:11" ht="23" x14ac:dyDescent="0.9">
      <c r="B35" s="120" t="s">
        <v>127</v>
      </c>
      <c r="C35" s="120"/>
      <c r="D35" s="120"/>
      <c r="E35" s="120"/>
      <c r="F35" s="120"/>
      <c r="G35" s="120"/>
      <c r="H35" s="120"/>
      <c r="I35" s="120"/>
      <c r="J35" s="120"/>
      <c r="K35" s="24"/>
    </row>
    <row r="36" spans="2:11" x14ac:dyDescent="0.9">
      <c r="B36" s="23"/>
      <c r="C36" s="23"/>
      <c r="D36" s="23"/>
      <c r="E36" s="25"/>
      <c r="F36" s="25"/>
      <c r="G36" s="25"/>
      <c r="H36" s="25"/>
      <c r="I36" s="25"/>
      <c r="J36" s="25"/>
      <c r="K36" s="24"/>
    </row>
    <row r="37" spans="2:11" s="32" customFormat="1" ht="29.15" customHeight="1" x14ac:dyDescent="0.9">
      <c r="B37" s="27" t="s">
        <v>0</v>
      </c>
      <c r="C37" s="121" t="s">
        <v>1</v>
      </c>
      <c r="D37" s="121"/>
      <c r="E37" s="121"/>
      <c r="F37" s="121" t="s">
        <v>2</v>
      </c>
      <c r="G37" s="121"/>
      <c r="H37" s="16" t="s">
        <v>3</v>
      </c>
      <c r="I37" s="16" t="s">
        <v>4</v>
      </c>
      <c r="J37" s="16" t="s">
        <v>128</v>
      </c>
      <c r="K37" s="16" t="s">
        <v>129</v>
      </c>
    </row>
    <row r="38" spans="2:11" s="32" customFormat="1" ht="162" customHeight="1" x14ac:dyDescent="0.9">
      <c r="B38" s="33">
        <v>1</v>
      </c>
      <c r="C38" s="116" t="s">
        <v>162</v>
      </c>
      <c r="D38" s="116"/>
      <c r="E38" s="116"/>
      <c r="F38" s="117" t="s">
        <v>6</v>
      </c>
      <c r="G38" s="117"/>
      <c r="H38" s="34" t="s">
        <v>130</v>
      </c>
      <c r="I38" s="35">
        <v>0</v>
      </c>
      <c r="J38" s="36"/>
      <c r="K38" s="33"/>
    </row>
    <row r="39" spans="2:11" s="32" customFormat="1" ht="209.5" customHeight="1" x14ac:dyDescent="0.9">
      <c r="B39" s="33">
        <v>2</v>
      </c>
      <c r="C39" s="116" t="s">
        <v>163</v>
      </c>
      <c r="D39" s="116"/>
      <c r="E39" s="116"/>
      <c r="F39" s="117" t="s">
        <v>8</v>
      </c>
      <c r="G39" s="117"/>
      <c r="H39" s="33" t="s">
        <v>9</v>
      </c>
      <c r="I39" s="33"/>
      <c r="J39" s="36"/>
      <c r="K39" s="33"/>
    </row>
    <row r="40" spans="2:11" s="32" customFormat="1" ht="236.5" customHeight="1" x14ac:dyDescent="0.9">
      <c r="B40" s="33">
        <v>3</v>
      </c>
      <c r="C40" s="116" t="s">
        <v>164</v>
      </c>
      <c r="D40" s="116"/>
      <c r="E40" s="116"/>
      <c r="F40" s="117" t="s">
        <v>10</v>
      </c>
      <c r="G40" s="117"/>
      <c r="H40" s="33" t="s">
        <v>11</v>
      </c>
      <c r="I40" s="33"/>
      <c r="J40" s="36"/>
      <c r="K40" s="33"/>
    </row>
    <row r="41" spans="2:11" s="32" customFormat="1" ht="195" customHeight="1" x14ac:dyDescent="0.9">
      <c r="B41" s="33">
        <v>4</v>
      </c>
      <c r="C41" s="116" t="s">
        <v>165</v>
      </c>
      <c r="D41" s="116"/>
      <c r="E41" s="116"/>
      <c r="F41" s="117" t="s">
        <v>12</v>
      </c>
      <c r="G41" s="117"/>
      <c r="H41" s="33" t="s">
        <v>13</v>
      </c>
      <c r="I41" s="33"/>
      <c r="J41" s="36"/>
      <c r="K41" s="33"/>
    </row>
    <row r="42" spans="2:11" s="32" customFormat="1" ht="88.4" customHeight="1" x14ac:dyDescent="0.9">
      <c r="B42" s="33">
        <v>5</v>
      </c>
      <c r="C42" s="116" t="s">
        <v>166</v>
      </c>
      <c r="D42" s="116"/>
      <c r="E42" s="116"/>
      <c r="F42" s="117" t="s">
        <v>14</v>
      </c>
      <c r="G42" s="117"/>
      <c r="H42" s="33" t="s">
        <v>9</v>
      </c>
      <c r="I42" s="35">
        <f>J16</f>
        <v>0</v>
      </c>
      <c r="J42" s="36"/>
      <c r="K42" s="33"/>
    </row>
    <row r="43" spans="2:11" s="32" customFormat="1" ht="272.5" customHeight="1" x14ac:dyDescent="0.9">
      <c r="B43" s="33">
        <v>6</v>
      </c>
      <c r="C43" s="116" t="s">
        <v>167</v>
      </c>
      <c r="D43" s="116"/>
      <c r="E43" s="116"/>
      <c r="F43" s="117" t="s">
        <v>15</v>
      </c>
      <c r="G43" s="117"/>
      <c r="H43" s="34" t="s">
        <v>16</v>
      </c>
      <c r="I43" s="35">
        <f>J93</f>
        <v>0</v>
      </c>
      <c r="J43" s="36"/>
      <c r="K43" s="33"/>
    </row>
    <row r="44" spans="2:11" s="32" customFormat="1" ht="192" customHeight="1" x14ac:dyDescent="0.9">
      <c r="B44" s="33">
        <v>7</v>
      </c>
      <c r="C44" s="116" t="s">
        <v>168</v>
      </c>
      <c r="D44" s="116"/>
      <c r="E44" s="116"/>
      <c r="F44" s="117" t="s">
        <v>17</v>
      </c>
      <c r="G44" s="117"/>
      <c r="H44" s="34" t="s">
        <v>18</v>
      </c>
      <c r="I44" s="33"/>
      <c r="J44" s="36"/>
      <c r="K44" s="33"/>
    </row>
    <row r="45" spans="2:11" s="32" customFormat="1" ht="232.75" customHeight="1" x14ac:dyDescent="0.9">
      <c r="B45" s="33">
        <v>8</v>
      </c>
      <c r="C45" s="116" t="s">
        <v>169</v>
      </c>
      <c r="D45" s="116"/>
      <c r="E45" s="116"/>
      <c r="F45" s="117" t="s">
        <v>161</v>
      </c>
      <c r="G45" s="117"/>
      <c r="H45" s="34" t="s">
        <v>20</v>
      </c>
      <c r="I45" s="33"/>
      <c r="J45" s="36"/>
      <c r="K45" s="33"/>
    </row>
    <row r="46" spans="2:11" s="32" customFormat="1" ht="292.5" customHeight="1" x14ac:dyDescent="0.9">
      <c r="B46" s="33">
        <v>9</v>
      </c>
      <c r="C46" s="116" t="s">
        <v>170</v>
      </c>
      <c r="D46" s="116"/>
      <c r="E46" s="116"/>
      <c r="F46" s="117" t="s">
        <v>21</v>
      </c>
      <c r="G46" s="117"/>
      <c r="H46" s="34" t="s">
        <v>22</v>
      </c>
      <c r="I46" s="33"/>
      <c r="J46" s="36"/>
      <c r="K46" s="33"/>
    </row>
    <row r="47" spans="2:11" s="32" customFormat="1" ht="262.64999999999998" customHeight="1" x14ac:dyDescent="0.9">
      <c r="B47" s="33">
        <v>10</v>
      </c>
      <c r="C47" s="116" t="s">
        <v>171</v>
      </c>
      <c r="D47" s="116"/>
      <c r="E47" s="116"/>
      <c r="F47" s="117" t="s">
        <v>23</v>
      </c>
      <c r="G47" s="117"/>
      <c r="H47" s="34" t="s">
        <v>22</v>
      </c>
      <c r="I47" s="33"/>
      <c r="J47" s="36"/>
      <c r="K47" s="33"/>
    </row>
    <row r="48" spans="2:11" s="32" customFormat="1" ht="249" customHeight="1" x14ac:dyDescent="0.9">
      <c r="B48" s="33">
        <v>11</v>
      </c>
      <c r="C48" s="116" t="s">
        <v>172</v>
      </c>
      <c r="D48" s="116"/>
      <c r="E48" s="116"/>
      <c r="F48" s="117" t="s">
        <v>24</v>
      </c>
      <c r="G48" s="117"/>
      <c r="H48" s="34" t="s">
        <v>22</v>
      </c>
      <c r="I48" s="33"/>
      <c r="J48" s="36"/>
      <c r="K48" s="33"/>
    </row>
    <row r="49" spans="2:11" s="32" customFormat="1" ht="145.65" customHeight="1" x14ac:dyDescent="0.9">
      <c r="B49" s="33">
        <v>12</v>
      </c>
      <c r="C49" s="116" t="s">
        <v>173</v>
      </c>
      <c r="D49" s="116"/>
      <c r="E49" s="116"/>
      <c r="F49" s="117" t="s">
        <v>25</v>
      </c>
      <c r="G49" s="117"/>
      <c r="H49" s="34" t="s">
        <v>22</v>
      </c>
      <c r="I49" s="33"/>
      <c r="J49" s="36"/>
      <c r="K49" s="33"/>
    </row>
    <row r="50" spans="2:11" s="32" customFormat="1" ht="282.64999999999998" customHeight="1" x14ac:dyDescent="0.9">
      <c r="B50" s="33">
        <v>13</v>
      </c>
      <c r="C50" s="116" t="s">
        <v>174</v>
      </c>
      <c r="D50" s="116"/>
      <c r="E50" s="116"/>
      <c r="F50" s="117" t="s">
        <v>26</v>
      </c>
      <c r="G50" s="117"/>
      <c r="H50" s="34" t="s">
        <v>22</v>
      </c>
      <c r="I50" s="33"/>
      <c r="J50" s="36"/>
      <c r="K50" s="33"/>
    </row>
    <row r="51" spans="2:11" s="32" customFormat="1" ht="166.75" customHeight="1" x14ac:dyDescent="0.9">
      <c r="B51" s="33">
        <v>14</v>
      </c>
      <c r="C51" s="116" t="s">
        <v>175</v>
      </c>
      <c r="D51" s="116"/>
      <c r="E51" s="116"/>
      <c r="F51" s="117" t="s">
        <v>27</v>
      </c>
      <c r="G51" s="117"/>
      <c r="H51" s="34" t="s">
        <v>22</v>
      </c>
      <c r="I51" s="33"/>
      <c r="J51" s="36"/>
      <c r="K51" s="33"/>
    </row>
    <row r="52" spans="2:11" s="32" customFormat="1" ht="270.64999999999998" customHeight="1" x14ac:dyDescent="0.9">
      <c r="B52" s="33">
        <v>15</v>
      </c>
      <c r="C52" s="116" t="s">
        <v>176</v>
      </c>
      <c r="D52" s="116"/>
      <c r="E52" s="116"/>
      <c r="F52" s="117" t="s">
        <v>28</v>
      </c>
      <c r="G52" s="117"/>
      <c r="H52" s="33" t="s">
        <v>9</v>
      </c>
      <c r="I52" s="33"/>
      <c r="J52" s="36"/>
      <c r="K52" s="33"/>
    </row>
    <row r="53" spans="2:11" s="32" customFormat="1" ht="267" customHeight="1" x14ac:dyDescent="0.9">
      <c r="B53" s="33">
        <v>16</v>
      </c>
      <c r="C53" s="116" t="s">
        <v>177</v>
      </c>
      <c r="D53" s="116"/>
      <c r="E53" s="116"/>
      <c r="F53" s="117" t="s">
        <v>29</v>
      </c>
      <c r="G53" s="117"/>
      <c r="H53" s="33" t="s">
        <v>13</v>
      </c>
      <c r="I53" s="33">
        <f>J21</f>
        <v>0</v>
      </c>
      <c r="J53" s="36"/>
      <c r="K53" s="33"/>
    </row>
    <row r="54" spans="2:11" s="32" customFormat="1" ht="52.75" customHeight="1" x14ac:dyDescent="0.9">
      <c r="B54" s="33">
        <v>17</v>
      </c>
      <c r="C54" s="113" t="s">
        <v>131</v>
      </c>
      <c r="D54" s="113"/>
      <c r="E54" s="113"/>
      <c r="F54" s="117" t="s">
        <v>132</v>
      </c>
      <c r="G54" s="117"/>
      <c r="H54" s="37"/>
      <c r="I54" s="33"/>
      <c r="J54" s="36"/>
      <c r="K54" s="33"/>
    </row>
    <row r="55" spans="2:11" s="32" customFormat="1" ht="87" customHeight="1" x14ac:dyDescent="0.9">
      <c r="B55" s="33">
        <v>18</v>
      </c>
      <c r="C55" s="116" t="s">
        <v>178</v>
      </c>
      <c r="D55" s="116"/>
      <c r="E55" s="116"/>
      <c r="F55" s="117" t="s">
        <v>30</v>
      </c>
      <c r="G55" s="117"/>
      <c r="H55" s="33" t="s">
        <v>9</v>
      </c>
      <c r="I55" s="33"/>
      <c r="J55" s="36"/>
      <c r="K55" s="33"/>
    </row>
    <row r="56" spans="2:11" s="32" customFormat="1" ht="163.4" customHeight="1" x14ac:dyDescent="0.9">
      <c r="B56" s="33">
        <v>19</v>
      </c>
      <c r="C56" s="116" t="s">
        <v>179</v>
      </c>
      <c r="D56" s="116"/>
      <c r="E56" s="116"/>
      <c r="F56" s="117" t="s">
        <v>31</v>
      </c>
      <c r="G56" s="117"/>
      <c r="H56" s="33" t="s">
        <v>9</v>
      </c>
      <c r="I56" s="35"/>
      <c r="J56" s="36"/>
      <c r="K56" s="23"/>
    </row>
    <row r="57" spans="2:11" s="32" customFormat="1" ht="122.4" customHeight="1" x14ac:dyDescent="0.9">
      <c r="B57" s="33">
        <v>20</v>
      </c>
      <c r="C57" s="116" t="s">
        <v>180</v>
      </c>
      <c r="D57" s="116"/>
      <c r="E57" s="116"/>
      <c r="F57" s="117" t="s">
        <v>32</v>
      </c>
      <c r="G57" s="117"/>
      <c r="H57" s="33" t="s">
        <v>9</v>
      </c>
      <c r="I57" s="33">
        <v>0</v>
      </c>
      <c r="J57" s="36"/>
      <c r="K57" s="33"/>
    </row>
    <row r="58" spans="2:11" s="32" customFormat="1" ht="103.75" customHeight="1" x14ac:dyDescent="0.9">
      <c r="B58" s="33">
        <v>21</v>
      </c>
      <c r="C58" s="116" t="s">
        <v>181</v>
      </c>
      <c r="D58" s="116"/>
      <c r="E58" s="116"/>
      <c r="F58" s="117" t="s">
        <v>33</v>
      </c>
      <c r="G58" s="117"/>
      <c r="H58" s="33" t="s">
        <v>9</v>
      </c>
      <c r="J58" s="36"/>
      <c r="K58" s="33"/>
    </row>
    <row r="59" spans="2:11" s="32" customFormat="1" ht="214.75" customHeight="1" x14ac:dyDescent="0.9">
      <c r="B59" s="33">
        <v>22</v>
      </c>
      <c r="C59" s="116" t="s">
        <v>182</v>
      </c>
      <c r="D59" s="116"/>
      <c r="E59" s="116"/>
      <c r="F59" s="117" t="s">
        <v>34</v>
      </c>
      <c r="G59" s="117"/>
      <c r="H59" s="33" t="s">
        <v>9</v>
      </c>
      <c r="I59" s="33"/>
      <c r="J59" s="36"/>
      <c r="K59" s="33"/>
    </row>
    <row r="60" spans="2:11" s="32" customFormat="1" ht="32.15" customHeight="1" x14ac:dyDescent="0.9">
      <c r="B60" s="33">
        <v>23</v>
      </c>
      <c r="C60" s="113" t="s">
        <v>133</v>
      </c>
      <c r="D60" s="113"/>
      <c r="E60" s="113"/>
      <c r="F60" s="117"/>
      <c r="G60" s="117"/>
      <c r="H60" s="26"/>
      <c r="I60" s="33"/>
      <c r="J60" s="36"/>
      <c r="K60" s="33"/>
    </row>
    <row r="61" spans="2:11" s="32" customFormat="1" ht="64.400000000000006" customHeight="1" x14ac:dyDescent="0.9">
      <c r="B61" s="33">
        <v>24</v>
      </c>
      <c r="C61" s="116" t="s">
        <v>183</v>
      </c>
      <c r="D61" s="116"/>
      <c r="E61" s="116"/>
      <c r="F61" s="117" t="s">
        <v>35</v>
      </c>
      <c r="G61" s="117"/>
      <c r="H61" s="33"/>
      <c r="I61" s="33"/>
      <c r="J61" s="36"/>
      <c r="K61" s="24"/>
    </row>
    <row r="62" spans="2:11" s="32" customFormat="1" ht="102.65" customHeight="1" x14ac:dyDescent="0.9">
      <c r="B62" s="33">
        <v>25</v>
      </c>
      <c r="C62" s="116" t="s">
        <v>184</v>
      </c>
      <c r="D62" s="116"/>
      <c r="E62" s="116"/>
      <c r="F62" s="117" t="s">
        <v>36</v>
      </c>
      <c r="G62" s="117"/>
      <c r="H62" s="34" t="s">
        <v>22</v>
      </c>
      <c r="I62" s="35"/>
      <c r="J62" s="36"/>
      <c r="K62" s="23"/>
    </row>
    <row r="63" spans="2:11" s="32" customFormat="1" ht="216.65" customHeight="1" x14ac:dyDescent="0.9">
      <c r="B63" s="33">
        <v>26</v>
      </c>
      <c r="C63" s="116" t="s">
        <v>185</v>
      </c>
      <c r="D63" s="116"/>
      <c r="E63" s="116"/>
      <c r="F63" s="117" t="s">
        <v>37</v>
      </c>
      <c r="G63" s="117"/>
      <c r="H63" s="34" t="s">
        <v>22</v>
      </c>
      <c r="I63" s="33"/>
      <c r="J63" s="36"/>
      <c r="K63" s="33"/>
    </row>
    <row r="64" spans="2:11" s="32" customFormat="1" ht="180.65" customHeight="1" x14ac:dyDescent="0.9">
      <c r="B64" s="33">
        <v>27</v>
      </c>
      <c r="C64" s="116" t="s">
        <v>186</v>
      </c>
      <c r="D64" s="116"/>
      <c r="E64" s="116"/>
      <c r="F64" s="117" t="s">
        <v>38</v>
      </c>
      <c r="G64" s="117"/>
      <c r="H64" s="34" t="s">
        <v>9</v>
      </c>
      <c r="I64" s="33">
        <f>J17</f>
        <v>0</v>
      </c>
      <c r="J64" s="36"/>
      <c r="K64" s="33"/>
    </row>
    <row r="65" spans="2:11" s="32" customFormat="1" ht="153" customHeight="1" x14ac:dyDescent="0.9">
      <c r="B65" s="33">
        <v>28</v>
      </c>
      <c r="C65" s="116" t="s">
        <v>39</v>
      </c>
      <c r="D65" s="116"/>
      <c r="E65" s="116"/>
      <c r="F65" s="117" t="s">
        <v>40</v>
      </c>
      <c r="G65" s="117"/>
      <c r="H65" s="34" t="s">
        <v>9</v>
      </c>
      <c r="I65" s="33"/>
      <c r="J65" s="36"/>
      <c r="K65" s="33"/>
    </row>
    <row r="66" spans="2:11" s="32" customFormat="1" ht="111.65" customHeight="1" x14ac:dyDescent="0.9">
      <c r="B66" s="33">
        <v>29</v>
      </c>
      <c r="C66" s="116" t="s">
        <v>187</v>
      </c>
      <c r="D66" s="116"/>
      <c r="E66" s="116"/>
      <c r="F66" s="117" t="s">
        <v>41</v>
      </c>
      <c r="G66" s="117"/>
      <c r="H66" s="34" t="s">
        <v>9</v>
      </c>
      <c r="I66" s="35"/>
      <c r="J66" s="36"/>
      <c r="K66" s="33"/>
    </row>
    <row r="67" spans="2:11" s="32" customFormat="1" ht="241.75" customHeight="1" x14ac:dyDescent="0.9">
      <c r="B67" s="33">
        <v>30</v>
      </c>
      <c r="C67" s="116" t="s">
        <v>188</v>
      </c>
      <c r="D67" s="116"/>
      <c r="E67" s="116"/>
      <c r="F67" s="117" t="s">
        <v>42</v>
      </c>
      <c r="G67" s="117"/>
      <c r="H67" s="34" t="s">
        <v>22</v>
      </c>
      <c r="I67" s="35"/>
      <c r="J67" s="36"/>
      <c r="K67" s="33"/>
    </row>
    <row r="68" spans="2:11" s="32" customFormat="1" ht="249" customHeight="1" x14ac:dyDescent="0.9">
      <c r="B68" s="33">
        <v>31</v>
      </c>
      <c r="C68" s="116" t="s">
        <v>134</v>
      </c>
      <c r="D68" s="116"/>
      <c r="E68" s="116"/>
      <c r="F68" s="117" t="s">
        <v>43</v>
      </c>
      <c r="G68" s="117"/>
      <c r="H68" s="34" t="s">
        <v>44</v>
      </c>
      <c r="I68" s="35"/>
      <c r="J68" s="36"/>
      <c r="K68" s="33"/>
    </row>
    <row r="69" spans="2:11" s="32" customFormat="1" ht="138" customHeight="1" x14ac:dyDescent="0.9">
      <c r="B69" s="33">
        <v>32</v>
      </c>
      <c r="C69" s="116" t="s">
        <v>189</v>
      </c>
      <c r="D69" s="116"/>
      <c r="E69" s="116"/>
      <c r="F69" s="117" t="s">
        <v>45</v>
      </c>
      <c r="G69" s="117"/>
      <c r="H69" s="34" t="s">
        <v>46</v>
      </c>
      <c r="I69" s="35">
        <f>J100</f>
        <v>0</v>
      </c>
      <c r="J69" s="36"/>
      <c r="K69" s="33"/>
    </row>
    <row r="70" spans="2:11" s="32" customFormat="1" ht="166.75" customHeight="1" x14ac:dyDescent="0.9">
      <c r="B70" s="33">
        <v>33</v>
      </c>
      <c r="C70" s="116" t="s">
        <v>190</v>
      </c>
      <c r="D70" s="116"/>
      <c r="E70" s="116"/>
      <c r="F70" s="117" t="s">
        <v>47</v>
      </c>
      <c r="G70" s="117"/>
      <c r="H70" s="34" t="s">
        <v>44</v>
      </c>
      <c r="I70" s="35"/>
      <c r="J70" s="36"/>
      <c r="K70" s="33"/>
    </row>
    <row r="71" spans="2:11" s="32" customFormat="1" ht="165" customHeight="1" x14ac:dyDescent="0.9">
      <c r="B71" s="33">
        <v>34</v>
      </c>
      <c r="C71" s="116" t="s">
        <v>191</v>
      </c>
      <c r="D71" s="116"/>
      <c r="E71" s="116"/>
      <c r="F71" s="117" t="s">
        <v>48</v>
      </c>
      <c r="G71" s="117"/>
      <c r="H71" s="34" t="s">
        <v>20</v>
      </c>
      <c r="I71" s="33"/>
      <c r="J71" s="36"/>
      <c r="K71" s="33"/>
    </row>
    <row r="72" spans="2:11" s="32" customFormat="1" ht="409.5" customHeight="1" x14ac:dyDescent="0.9">
      <c r="B72" s="33">
        <v>35</v>
      </c>
      <c r="C72" s="116" t="s">
        <v>192</v>
      </c>
      <c r="D72" s="116"/>
      <c r="E72" s="116"/>
      <c r="F72" s="117" t="s">
        <v>49</v>
      </c>
      <c r="G72" s="117"/>
      <c r="H72" s="34" t="s">
        <v>16</v>
      </c>
      <c r="I72" s="33"/>
      <c r="J72" s="36"/>
      <c r="K72" s="33"/>
    </row>
    <row r="73" spans="2:11" s="32" customFormat="1" ht="201" customHeight="1" x14ac:dyDescent="0.9">
      <c r="B73" s="33">
        <v>36</v>
      </c>
      <c r="C73" s="116" t="s">
        <v>193</v>
      </c>
      <c r="D73" s="116"/>
      <c r="E73" s="116"/>
      <c r="F73" s="117" t="s">
        <v>50</v>
      </c>
      <c r="G73" s="117"/>
      <c r="H73" s="33" t="s">
        <v>13</v>
      </c>
      <c r="I73" s="33"/>
      <c r="J73" s="36"/>
      <c r="K73" s="33"/>
    </row>
    <row r="74" spans="2:11" s="32" customFormat="1" ht="201" customHeight="1" x14ac:dyDescent="0.9">
      <c r="B74" s="33">
        <v>37</v>
      </c>
      <c r="C74" s="116" t="s">
        <v>194</v>
      </c>
      <c r="D74" s="116"/>
      <c r="E74" s="116"/>
      <c r="F74" s="117" t="s">
        <v>51</v>
      </c>
      <c r="G74" s="117"/>
      <c r="H74" s="33" t="s">
        <v>13</v>
      </c>
      <c r="I74" s="33"/>
      <c r="J74" s="36"/>
      <c r="K74" s="33"/>
    </row>
    <row r="75" spans="2:11" s="32" customFormat="1" ht="141" customHeight="1" x14ac:dyDescent="0.9">
      <c r="B75" s="33">
        <v>38</v>
      </c>
      <c r="C75" s="116" t="s">
        <v>52</v>
      </c>
      <c r="D75" s="116"/>
      <c r="E75" s="116"/>
      <c r="F75" s="118" t="s">
        <v>53</v>
      </c>
      <c r="G75" s="118"/>
      <c r="H75" s="33" t="s">
        <v>13</v>
      </c>
      <c r="I75" s="30"/>
      <c r="J75" s="36"/>
      <c r="K75" s="33"/>
    </row>
    <row r="76" spans="2:11" s="32" customFormat="1" ht="228.65" customHeight="1" x14ac:dyDescent="0.9">
      <c r="B76" s="33">
        <v>39</v>
      </c>
      <c r="C76" s="116" t="s">
        <v>54</v>
      </c>
      <c r="D76" s="116"/>
      <c r="E76" s="116"/>
      <c r="F76" s="118" t="s">
        <v>55</v>
      </c>
      <c r="G76" s="118"/>
      <c r="H76" s="33" t="s">
        <v>13</v>
      </c>
      <c r="I76" s="30"/>
      <c r="J76" s="36"/>
      <c r="K76" s="33"/>
    </row>
    <row r="77" spans="2:11" s="32" customFormat="1" ht="228.65" customHeight="1" x14ac:dyDescent="0.9">
      <c r="B77" s="33">
        <v>40</v>
      </c>
      <c r="C77" s="107" t="s">
        <v>135</v>
      </c>
      <c r="D77" s="107"/>
      <c r="E77" s="107"/>
      <c r="F77" s="118" t="s">
        <v>57</v>
      </c>
      <c r="G77" s="118"/>
      <c r="H77" s="33" t="s">
        <v>58</v>
      </c>
      <c r="I77" s="30">
        <f>J20</f>
        <v>0</v>
      </c>
      <c r="J77" s="36"/>
      <c r="K77" s="33"/>
    </row>
    <row r="78" spans="2:11" s="32" customFormat="1" ht="228.65" customHeight="1" x14ac:dyDescent="0.9">
      <c r="B78" s="33">
        <v>41</v>
      </c>
      <c r="C78" s="116" t="s">
        <v>59</v>
      </c>
      <c r="D78" s="116"/>
      <c r="E78" s="116"/>
      <c r="F78" s="117" t="s">
        <v>60</v>
      </c>
      <c r="G78" s="117"/>
      <c r="H78" s="23" t="s">
        <v>61</v>
      </c>
      <c r="I78" s="33"/>
      <c r="J78" s="36"/>
      <c r="K78" s="33"/>
    </row>
    <row r="79" spans="2:11" s="32" customFormat="1" ht="201" customHeight="1" x14ac:dyDescent="0.9">
      <c r="B79" s="33">
        <v>42</v>
      </c>
      <c r="C79" s="107" t="s">
        <v>62</v>
      </c>
      <c r="D79" s="107"/>
      <c r="E79" s="107"/>
      <c r="F79" s="117" t="s">
        <v>63</v>
      </c>
      <c r="G79" s="117"/>
      <c r="H79" s="23" t="s">
        <v>61</v>
      </c>
      <c r="I79" s="33"/>
      <c r="J79" s="36"/>
      <c r="K79" s="33"/>
    </row>
    <row r="80" spans="2:11" s="32" customFormat="1" ht="145.65" customHeight="1" x14ac:dyDescent="0.9">
      <c r="B80" s="33">
        <v>43</v>
      </c>
      <c r="C80" s="116" t="s">
        <v>136</v>
      </c>
      <c r="D80" s="116"/>
      <c r="E80" s="116"/>
      <c r="F80" s="117" t="s">
        <v>63</v>
      </c>
      <c r="G80" s="117"/>
      <c r="H80" s="23" t="s">
        <v>22</v>
      </c>
      <c r="I80" s="33"/>
      <c r="J80" s="36"/>
      <c r="K80" s="33"/>
    </row>
    <row r="81" spans="2:11" s="32" customFormat="1" ht="161.5" customHeight="1" x14ac:dyDescent="0.9">
      <c r="B81" s="33">
        <v>44</v>
      </c>
      <c r="C81" s="116" t="s">
        <v>137</v>
      </c>
      <c r="D81" s="116"/>
      <c r="E81" s="116"/>
      <c r="F81" s="117" t="s">
        <v>66</v>
      </c>
      <c r="G81" s="117"/>
      <c r="H81" s="23" t="s">
        <v>13</v>
      </c>
      <c r="I81" s="33"/>
      <c r="J81" s="36"/>
      <c r="K81" s="33"/>
    </row>
    <row r="82" spans="2:11" s="32" customFormat="1" ht="161.5" customHeight="1" x14ac:dyDescent="0.9">
      <c r="B82" s="33">
        <v>45</v>
      </c>
      <c r="C82" s="116" t="s">
        <v>71</v>
      </c>
      <c r="D82" s="116"/>
      <c r="E82" s="116"/>
      <c r="F82" s="117" t="s">
        <v>72</v>
      </c>
      <c r="G82" s="117"/>
      <c r="H82" s="23" t="s">
        <v>67</v>
      </c>
      <c r="I82" s="33"/>
      <c r="J82" s="36"/>
      <c r="K82" s="33"/>
    </row>
    <row r="83" spans="2:11" s="32" customFormat="1" ht="136.4" customHeight="1" x14ac:dyDescent="0.9">
      <c r="B83" s="33">
        <v>46</v>
      </c>
      <c r="C83" s="116" t="s">
        <v>138</v>
      </c>
      <c r="D83" s="116"/>
      <c r="E83" s="116"/>
      <c r="F83" s="117" t="s">
        <v>92</v>
      </c>
      <c r="G83" s="117"/>
      <c r="H83" s="23" t="s">
        <v>13</v>
      </c>
      <c r="I83" s="35">
        <v>0</v>
      </c>
      <c r="J83" s="36"/>
      <c r="K83" s="33"/>
    </row>
    <row r="84" spans="2:11" s="32" customFormat="1" ht="168" customHeight="1" x14ac:dyDescent="0.9">
      <c r="B84" s="33">
        <v>47</v>
      </c>
      <c r="C84" s="116" t="s">
        <v>75</v>
      </c>
      <c r="D84" s="116"/>
      <c r="E84" s="116"/>
      <c r="F84" s="117" t="s">
        <v>76</v>
      </c>
      <c r="G84" s="117"/>
      <c r="H84" s="23" t="s">
        <v>58</v>
      </c>
      <c r="I84" s="35"/>
      <c r="J84" s="36"/>
      <c r="K84" s="33">
        <v>0</v>
      </c>
    </row>
    <row r="85" spans="2:11" s="32" customFormat="1" ht="176.4" customHeight="1" x14ac:dyDescent="0.9">
      <c r="B85" s="33">
        <v>48</v>
      </c>
      <c r="C85" s="116" t="s">
        <v>139</v>
      </c>
      <c r="D85" s="116"/>
      <c r="E85" s="116"/>
      <c r="F85" s="108" t="s">
        <v>69</v>
      </c>
      <c r="G85" s="109"/>
      <c r="H85" s="22" t="s">
        <v>140</v>
      </c>
      <c r="I85" s="38"/>
      <c r="J85" s="38"/>
      <c r="K85" s="38"/>
    </row>
    <row r="86" spans="2:11" s="32" customFormat="1" ht="162.65" customHeight="1" x14ac:dyDescent="0.9">
      <c r="B86" s="33">
        <v>49</v>
      </c>
      <c r="C86" s="107" t="s">
        <v>73</v>
      </c>
      <c r="D86" s="107"/>
      <c r="E86" s="107"/>
      <c r="F86" s="108" t="s">
        <v>141</v>
      </c>
      <c r="G86" s="109"/>
      <c r="H86" s="22" t="s">
        <v>11</v>
      </c>
      <c r="I86" s="22"/>
      <c r="J86" s="22"/>
      <c r="K86" s="22"/>
    </row>
    <row r="87" spans="2:11" s="32" customFormat="1" ht="196.4" customHeight="1" x14ac:dyDescent="0.9">
      <c r="B87" s="33">
        <v>50</v>
      </c>
      <c r="C87" s="107" t="s">
        <v>81</v>
      </c>
      <c r="D87" s="107"/>
      <c r="E87" s="107"/>
      <c r="F87" s="108" t="s">
        <v>94</v>
      </c>
      <c r="G87" s="109"/>
      <c r="H87" s="22" t="s">
        <v>140</v>
      </c>
      <c r="I87" s="22"/>
      <c r="J87" s="22"/>
      <c r="K87" s="22"/>
    </row>
    <row r="88" spans="2:11" s="32" customFormat="1" ht="23" x14ac:dyDescent="0.95">
      <c r="B88" s="110" t="s">
        <v>142</v>
      </c>
      <c r="C88" s="111"/>
      <c r="D88" s="112"/>
      <c r="E88" s="39" t="s">
        <v>143</v>
      </c>
      <c r="F88" s="39"/>
      <c r="G88" s="39" t="s">
        <v>144</v>
      </c>
      <c r="H88" s="39" t="s">
        <v>145</v>
      </c>
      <c r="I88" s="37" t="s">
        <v>146</v>
      </c>
      <c r="J88" s="39" t="s">
        <v>4</v>
      </c>
      <c r="K88" s="39" t="s">
        <v>3</v>
      </c>
    </row>
    <row r="89" spans="2:11" s="32" customFormat="1" ht="23" x14ac:dyDescent="0.95">
      <c r="B89" s="37"/>
      <c r="C89" s="37"/>
      <c r="D89" s="37"/>
      <c r="E89" s="39"/>
      <c r="F89" s="39"/>
      <c r="G89" s="39"/>
      <c r="H89" s="39"/>
      <c r="I89" s="37"/>
      <c r="J89" s="39"/>
      <c r="K89" s="39"/>
    </row>
    <row r="90" spans="2:11" s="32" customFormat="1" ht="14.4" customHeight="1" x14ac:dyDescent="0.95">
      <c r="B90" s="40"/>
      <c r="C90" s="37"/>
      <c r="D90" s="37"/>
      <c r="E90" s="39"/>
      <c r="F90" s="39"/>
      <c r="G90" s="39"/>
      <c r="H90" s="39"/>
      <c r="I90" s="37"/>
      <c r="J90" s="39"/>
      <c r="K90" s="39"/>
    </row>
    <row r="91" spans="2:11" s="32" customFormat="1" ht="23" x14ac:dyDescent="0.95">
      <c r="B91" s="113" t="s">
        <v>147</v>
      </c>
      <c r="C91" s="113"/>
      <c r="D91" s="113"/>
      <c r="E91" s="113"/>
      <c r="F91" s="41"/>
      <c r="G91" s="41"/>
      <c r="H91" s="41"/>
      <c r="I91" s="34"/>
      <c r="J91" s="40"/>
      <c r="K91" s="39"/>
    </row>
    <row r="92" spans="2:11" s="32" customFormat="1" ht="23" x14ac:dyDescent="0.95">
      <c r="B92" s="114" t="s">
        <v>119</v>
      </c>
      <c r="C92" s="114"/>
      <c r="D92" s="114"/>
      <c r="E92" s="37">
        <v>0</v>
      </c>
      <c r="F92" s="41"/>
      <c r="G92" s="34">
        <v>5</v>
      </c>
      <c r="H92" s="34">
        <v>2</v>
      </c>
      <c r="I92" s="42">
        <v>4</v>
      </c>
      <c r="J92" s="43">
        <f>I92*H92*G92*E92</f>
        <v>0</v>
      </c>
      <c r="K92" s="39"/>
    </row>
    <row r="93" spans="2:11" s="32" customFormat="1" ht="23" x14ac:dyDescent="0.95">
      <c r="B93" s="115" t="s">
        <v>148</v>
      </c>
      <c r="C93" s="115"/>
      <c r="D93" s="115"/>
      <c r="E93" s="31"/>
      <c r="F93" s="41"/>
      <c r="G93" s="41"/>
      <c r="H93" s="41"/>
      <c r="I93" s="42"/>
      <c r="J93" s="43">
        <f>SUM(J92:J92)</f>
        <v>0</v>
      </c>
      <c r="K93" s="34" t="s">
        <v>16</v>
      </c>
    </row>
    <row r="94" spans="2:11" s="32" customFormat="1" ht="23" x14ac:dyDescent="0.95">
      <c r="B94" s="34"/>
      <c r="C94" s="44"/>
      <c r="D94" s="34"/>
      <c r="E94" s="31"/>
      <c r="F94" s="41"/>
      <c r="G94" s="41"/>
      <c r="H94" s="41"/>
      <c r="I94" s="42"/>
      <c r="J94" s="34"/>
      <c r="K94" s="34"/>
    </row>
    <row r="95" spans="2:11" s="32" customFormat="1" x14ac:dyDescent="0.9">
      <c r="B95" s="24"/>
      <c r="C95" s="23"/>
      <c r="D95" s="23"/>
      <c r="E95" s="25"/>
      <c r="F95" s="25"/>
      <c r="G95" s="25"/>
      <c r="H95" s="25"/>
      <c r="I95" s="23"/>
      <c r="J95" s="25"/>
      <c r="K95" s="24"/>
    </row>
    <row r="96" spans="2:11" s="32" customFormat="1" x14ac:dyDescent="0.9">
      <c r="B96" s="104" t="s">
        <v>149</v>
      </c>
      <c r="C96" s="104"/>
      <c r="D96" s="104"/>
      <c r="E96" s="45"/>
      <c r="F96" s="45"/>
      <c r="G96" s="25"/>
      <c r="H96" s="25"/>
      <c r="I96" s="23"/>
      <c r="J96" s="25"/>
      <c r="K96" s="24"/>
    </row>
    <row r="97" spans="2:11" s="32" customFormat="1" x14ac:dyDescent="0.9">
      <c r="B97" s="101" t="s">
        <v>150</v>
      </c>
      <c r="C97" s="101"/>
      <c r="D97" s="101"/>
      <c r="E97" s="46"/>
      <c r="F97" s="46"/>
      <c r="G97" s="25"/>
      <c r="H97" s="25"/>
      <c r="I97" s="23"/>
      <c r="J97" s="47">
        <f>J25</f>
        <v>0</v>
      </c>
      <c r="K97" s="24"/>
    </row>
    <row r="98" spans="2:11" s="32" customFormat="1" x14ac:dyDescent="0.9">
      <c r="B98" s="101" t="s">
        <v>151</v>
      </c>
      <c r="C98" s="101"/>
      <c r="D98" s="101"/>
      <c r="E98" s="46"/>
      <c r="F98" s="46"/>
      <c r="G98" s="25"/>
      <c r="H98" s="25"/>
      <c r="I98" s="23"/>
      <c r="J98" s="47">
        <f>J97*0.1</f>
        <v>0</v>
      </c>
      <c r="K98" s="24"/>
    </row>
    <row r="99" spans="2:11" s="32" customFormat="1" x14ac:dyDescent="0.9">
      <c r="B99" s="105" t="s">
        <v>148</v>
      </c>
      <c r="C99" s="105"/>
      <c r="D99" s="105"/>
      <c r="E99" s="46"/>
      <c r="F99" s="46"/>
      <c r="G99" s="25"/>
      <c r="H99" s="25"/>
      <c r="I99" s="23"/>
      <c r="J99" s="47">
        <f>SUM(J97:J98)</f>
        <v>0</v>
      </c>
      <c r="K99" s="23" t="s">
        <v>20</v>
      </c>
    </row>
    <row r="100" spans="2:11" s="32" customFormat="1" x14ac:dyDescent="0.9">
      <c r="B100" s="105" t="s">
        <v>148</v>
      </c>
      <c r="C100" s="105"/>
      <c r="D100" s="105"/>
      <c r="E100" s="46"/>
      <c r="F100" s="46"/>
      <c r="G100" s="25"/>
      <c r="H100" s="25"/>
      <c r="I100" s="23"/>
      <c r="J100" s="47">
        <f>ROUND(J99,0)</f>
        <v>0</v>
      </c>
      <c r="K100" s="23" t="s">
        <v>20</v>
      </c>
    </row>
    <row r="101" spans="2:11" s="32" customFormat="1" x14ac:dyDescent="0.9">
      <c r="B101" s="104" t="s">
        <v>152</v>
      </c>
      <c r="C101" s="104"/>
      <c r="D101" s="104"/>
      <c r="E101" s="15"/>
      <c r="F101" s="25"/>
      <c r="G101" s="25"/>
      <c r="H101" s="25"/>
      <c r="I101" s="30"/>
      <c r="J101" s="23"/>
      <c r="K101" s="23"/>
    </row>
    <row r="102" spans="2:11" s="32" customFormat="1" x14ac:dyDescent="0.9">
      <c r="B102" s="101" t="s">
        <v>153</v>
      </c>
      <c r="C102" s="101"/>
      <c r="D102" s="101"/>
      <c r="E102" s="15"/>
      <c r="F102" s="15"/>
      <c r="G102" s="25"/>
      <c r="H102" s="25"/>
      <c r="I102" s="23"/>
      <c r="J102" s="47">
        <f>J28</f>
        <v>0</v>
      </c>
      <c r="K102" s="23"/>
    </row>
    <row r="103" spans="2:11" s="32" customFormat="1" x14ac:dyDescent="0.9">
      <c r="B103" s="101" t="s">
        <v>151</v>
      </c>
      <c r="C103" s="101"/>
      <c r="D103" s="101"/>
      <c r="E103" s="15"/>
      <c r="F103" s="15"/>
      <c r="G103" s="25"/>
      <c r="H103" s="25"/>
      <c r="I103" s="23"/>
      <c r="J103" s="47">
        <f>J102*0.1</f>
        <v>0</v>
      </c>
      <c r="K103" s="23"/>
    </row>
    <row r="104" spans="2:11" s="32" customFormat="1" x14ac:dyDescent="0.9">
      <c r="B104" s="105" t="s">
        <v>148</v>
      </c>
      <c r="C104" s="105"/>
      <c r="D104" s="105"/>
      <c r="E104" s="15"/>
      <c r="F104" s="15"/>
      <c r="G104" s="25"/>
      <c r="H104" s="25"/>
      <c r="I104" s="23"/>
      <c r="J104" s="47">
        <f>SUM(J102:J103)</f>
        <v>0</v>
      </c>
      <c r="K104" s="23" t="s">
        <v>9</v>
      </c>
    </row>
    <row r="105" spans="2:11" s="32" customFormat="1" x14ac:dyDescent="0.9">
      <c r="B105" s="16"/>
      <c r="C105" s="48"/>
      <c r="D105" s="48"/>
      <c r="E105" s="15"/>
      <c r="F105" s="15"/>
      <c r="G105" s="25"/>
      <c r="H105" s="25"/>
      <c r="I105" s="23"/>
      <c r="J105" s="47"/>
      <c r="K105" s="23"/>
    </row>
    <row r="106" spans="2:11" s="32" customFormat="1" x14ac:dyDescent="0.9">
      <c r="B106" s="106" t="s">
        <v>154</v>
      </c>
      <c r="C106" s="106"/>
      <c r="D106" s="106"/>
      <c r="E106" s="106"/>
      <c r="F106" s="15"/>
      <c r="G106" s="25"/>
      <c r="H106" s="25"/>
      <c r="I106" s="23"/>
      <c r="J106" s="47"/>
      <c r="K106" s="23"/>
    </row>
    <row r="107" spans="2:11" s="32" customFormat="1" x14ac:dyDescent="0.9">
      <c r="B107" s="101" t="s">
        <v>155</v>
      </c>
      <c r="C107" s="101"/>
      <c r="D107" s="101"/>
      <c r="E107" s="15"/>
      <c r="F107" s="15"/>
      <c r="G107" s="25"/>
      <c r="H107" s="25"/>
      <c r="I107" s="23"/>
      <c r="J107" s="47">
        <f>J104</f>
        <v>0</v>
      </c>
      <c r="K107" s="24" t="s">
        <v>9</v>
      </c>
    </row>
    <row r="108" spans="2:11" s="32" customFormat="1" x14ac:dyDescent="0.9">
      <c r="B108" s="101"/>
      <c r="C108" s="101"/>
      <c r="D108" s="101"/>
      <c r="E108" s="15"/>
      <c r="F108" s="15"/>
      <c r="G108" s="102">
        <v>0</v>
      </c>
      <c r="H108" s="102"/>
      <c r="I108" s="102"/>
      <c r="J108" s="47">
        <f>J107/0.3</f>
        <v>0</v>
      </c>
      <c r="K108" s="24"/>
    </row>
    <row r="109" spans="2:11" s="32" customFormat="1" x14ac:dyDescent="0.9">
      <c r="B109" s="101" t="s">
        <v>156</v>
      </c>
      <c r="C109" s="101"/>
      <c r="D109" s="101"/>
      <c r="E109" s="45"/>
      <c r="F109" s="45"/>
      <c r="G109" s="45"/>
      <c r="H109" s="25"/>
      <c r="I109" s="23"/>
      <c r="J109" s="47">
        <f>ROUND(J108,0)</f>
        <v>0</v>
      </c>
      <c r="K109" s="23" t="s">
        <v>22</v>
      </c>
    </row>
    <row r="110" spans="2:11" x14ac:dyDescent="0.9">
      <c r="B110" s="24"/>
      <c r="C110" s="23"/>
      <c r="D110" s="23"/>
      <c r="E110" s="25"/>
      <c r="F110" s="25"/>
      <c r="G110" s="25"/>
      <c r="H110" s="25"/>
      <c r="I110" s="23"/>
      <c r="J110" s="25"/>
      <c r="K110" s="25"/>
    </row>
    <row r="111" spans="2:11" x14ac:dyDescent="0.9">
      <c r="B111" s="104" t="s">
        <v>157</v>
      </c>
      <c r="C111" s="104"/>
      <c r="D111" s="104"/>
      <c r="E111" s="15"/>
      <c r="F111" s="15"/>
      <c r="G111" s="25"/>
      <c r="H111" s="25"/>
      <c r="I111" s="23"/>
      <c r="J111" s="25"/>
      <c r="K111" s="25"/>
    </row>
    <row r="112" spans="2:11" x14ac:dyDescent="0.9">
      <c r="B112" s="101" t="s">
        <v>158</v>
      </c>
      <c r="C112" s="101"/>
      <c r="D112" s="101"/>
      <c r="E112" s="15"/>
      <c r="F112" s="15"/>
      <c r="G112" s="102">
        <v>0</v>
      </c>
      <c r="H112" s="102"/>
      <c r="I112" s="102"/>
      <c r="J112" s="47">
        <f>J109*0.5</f>
        <v>0</v>
      </c>
      <c r="K112" s="23" t="s">
        <v>44</v>
      </c>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4" t="s">
        <v>159</v>
      </c>
      <c r="C115" s="104"/>
      <c r="D115" s="104"/>
      <c r="E115" s="15"/>
      <c r="F115" s="15"/>
      <c r="I115" s="23"/>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101" t="s">
        <v>160</v>
      </c>
      <c r="C116" s="101"/>
      <c r="D116" s="101"/>
      <c r="E116" s="15"/>
      <c r="F116" s="15"/>
      <c r="G116" s="102">
        <v>0</v>
      </c>
      <c r="H116" s="102"/>
      <c r="I116" s="102"/>
      <c r="J116" s="47">
        <f>J113*1</f>
        <v>0</v>
      </c>
      <c r="K116" s="23" t="s">
        <v>44</v>
      </c>
      <c r="L116" s="14"/>
      <c r="M116" s="14"/>
      <c r="N116" s="14"/>
      <c r="O116" s="14"/>
      <c r="P116" s="14"/>
      <c r="Q116" s="14"/>
      <c r="R116" s="14"/>
      <c r="S116" s="14"/>
      <c r="T116" s="14"/>
      <c r="U116" s="14"/>
      <c r="V116" s="14"/>
      <c r="W116" s="14"/>
      <c r="X116" s="14"/>
      <c r="Y116" s="14"/>
      <c r="Z116" s="14"/>
      <c r="AA116" s="14"/>
      <c r="AB116" s="14"/>
      <c r="AC116" s="14"/>
      <c r="AD116" s="14"/>
    </row>
    <row r="117" spans="1:30" s="25" customFormat="1" x14ac:dyDescent="0.9">
      <c r="A117" s="49"/>
      <c r="B117" s="24"/>
      <c r="C117" s="23"/>
      <c r="D117" s="23"/>
      <c r="I117" s="23"/>
      <c r="L117" s="14"/>
      <c r="M117" s="14"/>
      <c r="N117" s="14"/>
      <c r="O117" s="14"/>
      <c r="P117" s="14"/>
      <c r="Q117" s="14"/>
      <c r="R117" s="14"/>
      <c r="S117" s="14"/>
      <c r="T117" s="14"/>
      <c r="U117" s="14"/>
      <c r="V117" s="14"/>
      <c r="W117" s="14"/>
      <c r="X117" s="14"/>
      <c r="Y117" s="14"/>
      <c r="Z117" s="14"/>
      <c r="AA117" s="14"/>
      <c r="AB117" s="14"/>
      <c r="AC117" s="14"/>
      <c r="AD117" s="14"/>
    </row>
    <row r="118" spans="1:30" x14ac:dyDescent="0.9">
      <c r="B118" s="103"/>
      <c r="C118" s="103"/>
      <c r="D118" s="103"/>
      <c r="E118" s="15"/>
      <c r="F118" s="15"/>
      <c r="G118" s="25"/>
      <c r="H118" s="25"/>
      <c r="I118" s="23"/>
      <c r="J118" s="24"/>
      <c r="K118" s="25"/>
    </row>
  </sheetData>
  <mergeCells count="144">
    <mergeCell ref="B15:K15"/>
    <mergeCell ref="C24:D24"/>
    <mergeCell ref="C25:D25"/>
    <mergeCell ref="C26:D26"/>
    <mergeCell ref="C27:D27"/>
    <mergeCell ref="C28:D28"/>
    <mergeCell ref="E9:K9"/>
    <mergeCell ref="B13:B14"/>
    <mergeCell ref="C13:C14"/>
    <mergeCell ref="D13:D14"/>
    <mergeCell ref="E13:E14"/>
    <mergeCell ref="G13:I13"/>
    <mergeCell ref="J13:J14"/>
    <mergeCell ref="K13:K14"/>
    <mergeCell ref="C39:E39"/>
    <mergeCell ref="F39:G39"/>
    <mergeCell ref="C40:E40"/>
    <mergeCell ref="F40:G40"/>
    <mergeCell ref="C41:E41"/>
    <mergeCell ref="F41:G41"/>
    <mergeCell ref="C29:D29"/>
    <mergeCell ref="C30:D30"/>
    <mergeCell ref="B35:J35"/>
    <mergeCell ref="C37:E37"/>
    <mergeCell ref="F37:G37"/>
    <mergeCell ref="C38:E38"/>
    <mergeCell ref="F38:G38"/>
    <mergeCell ref="C45:E45"/>
    <mergeCell ref="F45:G45"/>
    <mergeCell ref="C46:E46"/>
    <mergeCell ref="F46:G46"/>
    <mergeCell ref="C47:E47"/>
    <mergeCell ref="F47:G47"/>
    <mergeCell ref="C42:E42"/>
    <mergeCell ref="F42:G42"/>
    <mergeCell ref="C43:E43"/>
    <mergeCell ref="F43:G43"/>
    <mergeCell ref="C44:E44"/>
    <mergeCell ref="F44:G44"/>
    <mergeCell ref="C51:E51"/>
    <mergeCell ref="F51:G51"/>
    <mergeCell ref="C52:E52"/>
    <mergeCell ref="F52:G52"/>
    <mergeCell ref="C53:E53"/>
    <mergeCell ref="F53:G53"/>
    <mergeCell ref="C48:E48"/>
    <mergeCell ref="F48:G48"/>
    <mergeCell ref="C49:E49"/>
    <mergeCell ref="F49:G49"/>
    <mergeCell ref="C50:E50"/>
    <mergeCell ref="F50:G50"/>
    <mergeCell ref="C57:E57"/>
    <mergeCell ref="F57:G57"/>
    <mergeCell ref="C58:E58"/>
    <mergeCell ref="F58:G58"/>
    <mergeCell ref="C59:E59"/>
    <mergeCell ref="F59:G59"/>
    <mergeCell ref="C54:E54"/>
    <mergeCell ref="F54:G54"/>
    <mergeCell ref="C55:E55"/>
    <mergeCell ref="F55:G55"/>
    <mergeCell ref="C56:E56"/>
    <mergeCell ref="F56:G56"/>
    <mergeCell ref="C63:E63"/>
    <mergeCell ref="F63:G63"/>
    <mergeCell ref="C64:E64"/>
    <mergeCell ref="F64:G64"/>
    <mergeCell ref="C65:E65"/>
    <mergeCell ref="F65:G65"/>
    <mergeCell ref="C60:E60"/>
    <mergeCell ref="F60:G60"/>
    <mergeCell ref="C61:E61"/>
    <mergeCell ref="F61:G61"/>
    <mergeCell ref="C62:E62"/>
    <mergeCell ref="F62:G62"/>
    <mergeCell ref="C69:E69"/>
    <mergeCell ref="F69:G69"/>
    <mergeCell ref="C70:E70"/>
    <mergeCell ref="F70:G70"/>
    <mergeCell ref="C71:E71"/>
    <mergeCell ref="F71:G71"/>
    <mergeCell ref="C66:E66"/>
    <mergeCell ref="F66:G66"/>
    <mergeCell ref="C67:E67"/>
    <mergeCell ref="F67:G67"/>
    <mergeCell ref="C68:E68"/>
    <mergeCell ref="F68:G68"/>
    <mergeCell ref="C75:E75"/>
    <mergeCell ref="F75:G75"/>
    <mergeCell ref="C76:E76"/>
    <mergeCell ref="F76:G76"/>
    <mergeCell ref="C77:E77"/>
    <mergeCell ref="F77:G77"/>
    <mergeCell ref="C72:E72"/>
    <mergeCell ref="F72:G72"/>
    <mergeCell ref="C73:E73"/>
    <mergeCell ref="F73:G73"/>
    <mergeCell ref="C74:E74"/>
    <mergeCell ref="F74:G74"/>
    <mergeCell ref="C81:E81"/>
    <mergeCell ref="F81:G81"/>
    <mergeCell ref="C82:E82"/>
    <mergeCell ref="F82:G82"/>
    <mergeCell ref="C83:E83"/>
    <mergeCell ref="F83:G83"/>
    <mergeCell ref="C78:E78"/>
    <mergeCell ref="F78:G78"/>
    <mergeCell ref="C79:E79"/>
    <mergeCell ref="F79:G79"/>
    <mergeCell ref="C80:E80"/>
    <mergeCell ref="F80:G80"/>
    <mergeCell ref="C87:E87"/>
    <mergeCell ref="F87:G87"/>
    <mergeCell ref="B88:D88"/>
    <mergeCell ref="B91:E91"/>
    <mergeCell ref="B92:D92"/>
    <mergeCell ref="B93:D93"/>
    <mergeCell ref="C84:E84"/>
    <mergeCell ref="F84:G84"/>
    <mergeCell ref="C85:E85"/>
    <mergeCell ref="F85:G85"/>
    <mergeCell ref="C86:E86"/>
    <mergeCell ref="F86:G86"/>
    <mergeCell ref="B102:D102"/>
    <mergeCell ref="B103:D103"/>
    <mergeCell ref="B104:D104"/>
    <mergeCell ref="B106:E106"/>
    <mergeCell ref="B107:D107"/>
    <mergeCell ref="B108:D108"/>
    <mergeCell ref="B96:D96"/>
    <mergeCell ref="B97:D97"/>
    <mergeCell ref="B98:D98"/>
    <mergeCell ref="B99:D99"/>
    <mergeCell ref="B100:D100"/>
    <mergeCell ref="B101:D101"/>
    <mergeCell ref="B116:D116"/>
    <mergeCell ref="G116:I116"/>
    <mergeCell ref="B118:D118"/>
    <mergeCell ref="G108:I108"/>
    <mergeCell ref="B109:D109"/>
    <mergeCell ref="B111:D111"/>
    <mergeCell ref="B112:D112"/>
    <mergeCell ref="G112:I112"/>
    <mergeCell ref="B115:D115"/>
  </mergeCells>
  <pageMargins left="0.70866141732283472" right="0.70866141732283472" top="0.74803149606299213" bottom="0.74803149606299213" header="0.31496062992125984" footer="0.31496062992125984"/>
  <pageSetup scale="50" fitToHeight="14" orientation="landscape" r:id="rId1"/>
  <headerFooter>
    <oddHeader>&amp;A</oddHead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3F637-BC5B-4DB1-8DAE-509C533966AF}">
  <sheetPr filterMode="1">
    <pageSetUpPr fitToPage="1"/>
  </sheetPr>
  <dimension ref="B1:BK56"/>
  <sheetViews>
    <sheetView view="pageBreakPreview" zoomScale="40" zoomScaleNormal="59" zoomScaleSheetLayoutView="40" workbookViewId="0">
      <pane ySplit="2" topLeftCell="A34" activePane="bottomLeft" state="frozen"/>
      <selection pane="bottomLeft" activeCell="A8" sqref="A8"/>
    </sheetView>
  </sheetViews>
  <sheetFormatPr defaultColWidth="8.90625" defaultRowHeight="21.5" x14ac:dyDescent="0.9"/>
  <cols>
    <col min="1" max="2" width="8.90625" style="8"/>
    <col min="3" max="3" width="83.453125" style="9" customWidth="1"/>
    <col min="4" max="4" width="18.54296875" style="60" customWidth="1"/>
    <col min="5" max="5" width="16" style="79" customWidth="1"/>
    <col min="6" max="11" width="16" style="53" customWidth="1"/>
    <col min="12" max="12" width="16" style="79" customWidth="1"/>
    <col min="13" max="40" width="16" style="53" customWidth="1"/>
    <col min="41" max="42" width="16" style="79" customWidth="1"/>
    <col min="43" max="46" width="16" style="60" customWidth="1"/>
    <col min="47" max="50" width="16" style="53" customWidth="1"/>
    <col min="51" max="61" width="16" style="60" customWidth="1"/>
    <col min="62" max="16384" width="8.90625" style="8"/>
  </cols>
  <sheetData>
    <row r="1" spans="2:63" ht="22" thickBot="1" x14ac:dyDescent="0.95">
      <c r="D1" s="62"/>
      <c r="E1" s="100">
        <v>1</v>
      </c>
      <c r="F1" s="100"/>
      <c r="G1" s="100">
        <v>1</v>
      </c>
      <c r="H1" s="100"/>
      <c r="I1" s="100">
        <v>1</v>
      </c>
      <c r="J1" s="100"/>
      <c r="K1" s="100">
        <v>1</v>
      </c>
      <c r="L1" s="100"/>
      <c r="M1" s="100">
        <v>1</v>
      </c>
      <c r="N1" s="100"/>
      <c r="O1" s="100">
        <v>1</v>
      </c>
      <c r="P1" s="100"/>
      <c r="Q1" s="100">
        <v>1</v>
      </c>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62"/>
    </row>
    <row r="2" spans="2:63" ht="79.400000000000006" customHeight="1" x14ac:dyDescent="0.9">
      <c r="B2" s="10" t="s">
        <v>88</v>
      </c>
      <c r="C2" s="52" t="s">
        <v>89</v>
      </c>
      <c r="D2" s="11" t="s">
        <v>90</v>
      </c>
      <c r="E2" s="75" t="str">
        <f>'1427+000 LHS MNB '!C5</f>
        <v>1427+000 LHS</v>
      </c>
      <c r="F2" s="11" t="str">
        <f>'1427+000 RHS MNB'!C5</f>
        <v>1427+000 RHS</v>
      </c>
      <c r="G2" s="11" t="str">
        <f>'1425+045 LHS PUP'!C5</f>
        <v xml:space="preserve">1425+045 LHS </v>
      </c>
      <c r="H2" s="11" t="str">
        <f>'1425+045 RHS PUP'!C5</f>
        <v xml:space="preserve">1425+045 RHS </v>
      </c>
      <c r="I2" s="11" t="str">
        <f>'1024+415 BHS '!C5</f>
        <v>1024+415 BHS</v>
      </c>
      <c r="J2" s="11" t="str">
        <f>'1422+600 MNB RHS'!C5</f>
        <v xml:space="preserve">1422+600  RHS </v>
      </c>
      <c r="K2" s="11" t="str">
        <f>'1422+600 MNB LHS'!C5</f>
        <v xml:space="preserve">1422+600  LHS </v>
      </c>
      <c r="L2" s="75" t="str">
        <f>'1415+180 MJB RHS '!C5</f>
        <v>1415+180 RHS</v>
      </c>
      <c r="M2" s="11" t="str">
        <f>'1415+180 MJB LHS '!C5</f>
        <v>1415+180 LHS</v>
      </c>
      <c r="N2" s="11" t="str">
        <f>'1412+725 LHS'!C5</f>
        <v>1412+725 LHS</v>
      </c>
      <c r="O2" s="11" t="str">
        <f>'1412+725 RHS '!C5</f>
        <v>1412+725 RHS</v>
      </c>
      <c r="P2" s="11" t="str">
        <f>'1408+469 LHS '!C5</f>
        <v xml:space="preserve">1408+469 LHS </v>
      </c>
      <c r="Q2" s="11" t="str">
        <f>'1408+469 RHS '!C5</f>
        <v xml:space="preserve">1408+469 RHS </v>
      </c>
      <c r="R2" s="11" t="str">
        <f>'1388+563 LHS '!C5</f>
        <v xml:space="preserve">1388+563 LHS </v>
      </c>
      <c r="S2" s="11" t="str">
        <f>'1388+563  RHS '!C5</f>
        <v xml:space="preserve">1388+563 RHS </v>
      </c>
      <c r="T2" s="11" t="str">
        <f>'1388+032 MNB LHS '!C5</f>
        <v>1388+032 LHS</v>
      </c>
      <c r="U2" s="11" t="str">
        <f>'1388+032 MNB RHS'!C5</f>
        <v>1388+032 RHS</v>
      </c>
      <c r="V2" s="11" t="str">
        <f>'1386+720 LHS '!C5</f>
        <v xml:space="preserve">1386+720 LHS </v>
      </c>
      <c r="W2" s="11" t="str">
        <f>'1386+720 RHS'!C5</f>
        <v>1385+470 RHS</v>
      </c>
      <c r="X2" s="11" t="str">
        <f>'1385+470 MNB LHS '!C5</f>
        <v xml:space="preserve">1385+470 LHS </v>
      </c>
      <c r="Y2" s="11" t="str">
        <f>'1384+492 MNB LHS '!C5</f>
        <v>1384+492 LHS</v>
      </c>
      <c r="Z2" s="11" t="str">
        <f>'1384+492 MNB RHS'!C5</f>
        <v>1384+492 RHS</v>
      </c>
      <c r="AA2" s="11" t="str">
        <f>'1384+249 MNB LHS'!C5</f>
        <v>1384+249 LHS</v>
      </c>
      <c r="AB2" s="11" t="str">
        <f>'1384+249 MNB RHS '!C5</f>
        <v>1384+249 RHS</v>
      </c>
      <c r="AC2" s="11" t="str">
        <f>'1381+552 MNB LHS '!C5</f>
        <v>1381+552 LHS</v>
      </c>
      <c r="AD2" s="11" t="str">
        <f>'1381+552 MNB RHS '!C5</f>
        <v>1381+552 RHS</v>
      </c>
      <c r="AE2" s="11" t="str">
        <f>'1380+637 MNB LHS '!C5</f>
        <v>1380+637 LHS</v>
      </c>
      <c r="AF2" s="11" t="str">
        <f>'1380+637 MNB RHS '!C5</f>
        <v>1380+637 RHS</v>
      </c>
      <c r="AG2" s="11" t="str">
        <f>'1379+595 PUP LHS '!C5</f>
        <v>1379+595 LHS</v>
      </c>
      <c r="AH2" s="11" t="str">
        <f>'1379+595 PUP RHS'!C5</f>
        <v>1379+595 RHS</v>
      </c>
      <c r="AI2" s="11" t="str">
        <f>'1376+016 LHS '!C5</f>
        <v>1376+016  LHS</v>
      </c>
      <c r="AJ2" s="11" t="str">
        <f>'1376+016 RHS '!C5</f>
        <v>1376+016 RHS</v>
      </c>
      <c r="AK2" s="11" t="str">
        <f>'1375+045 LHS '!C5</f>
        <v xml:space="preserve">1375+045 LHS </v>
      </c>
      <c r="AL2" s="11" t="str">
        <f>'1375+045 RHS '!C5</f>
        <v xml:space="preserve">1375+045 RHS </v>
      </c>
      <c r="AM2" s="11" t="str">
        <f>'1374+900 LHS '!C5</f>
        <v xml:space="preserve">1374+900 LHS </v>
      </c>
      <c r="AN2" s="11" t="str">
        <f>'1374+900 RHS '!C5</f>
        <v xml:space="preserve">1374+900 RHS </v>
      </c>
      <c r="AO2" s="75" t="str">
        <f>'1373+880 LHS'!C5</f>
        <v>1373+880 LHS</v>
      </c>
      <c r="AP2" s="75" t="str">
        <f>'1373+880 RHS '!C5</f>
        <v>1373+880 RHS</v>
      </c>
      <c r="AQ2" s="11" t="str">
        <f>'1370+310 LHS '!C5</f>
        <v>1370+310 LHS</v>
      </c>
      <c r="AR2" s="11" t="str">
        <f>'1370+310 RHS'!C5</f>
        <v>1370+310 RHS</v>
      </c>
      <c r="AS2" s="11" t="str">
        <f>'1368+545 LHS'!C5</f>
        <v>1368+545 LHS</v>
      </c>
      <c r="AT2" s="11" t="str">
        <f>'1368+545 RHS '!C5</f>
        <v>1368+545 RHS</v>
      </c>
      <c r="AU2" s="11" t="str">
        <f>'1363+942 LHS '!C5</f>
        <v xml:space="preserve">1363+942 LHS </v>
      </c>
      <c r="AV2" s="11" t="str">
        <f>'1363+942 RHS '!C5</f>
        <v xml:space="preserve">1363+942 RHS </v>
      </c>
      <c r="AW2" s="11" t="str">
        <f>'1363+025 LHS '!C5</f>
        <v xml:space="preserve">1363+025 LHS </v>
      </c>
      <c r="AX2" s="11" t="str">
        <f>'1363+025 RHS'!C5</f>
        <v xml:space="preserve">1363+025 RHS </v>
      </c>
      <c r="AY2" s="11" t="str">
        <f>'1362+075 LHS'!C5</f>
        <v xml:space="preserve">1362+075 LHS </v>
      </c>
      <c r="AZ2" s="11" t="str">
        <f>'1362+075 RHS '!C5</f>
        <v xml:space="preserve">1362+075 RHS </v>
      </c>
      <c r="BA2" s="11" t="str">
        <f>'1361+629 LHS '!C5</f>
        <v xml:space="preserve">1361+629 LHS </v>
      </c>
      <c r="BB2" s="11" t="str">
        <f>'1361+629 RHS '!C5</f>
        <v xml:space="preserve">1361+629 RHS </v>
      </c>
      <c r="BC2" s="11" t="str">
        <f>'1360+365 LHS '!C5</f>
        <v xml:space="preserve">1360+365 LHS </v>
      </c>
      <c r="BD2" s="11" t="str">
        <f>'1360+365 RHS'!C5</f>
        <v xml:space="preserve">1360+365 RHS </v>
      </c>
      <c r="BE2" s="11" t="str">
        <f>'1358+406 LHS '!C5</f>
        <v xml:space="preserve">1358+406 LHS </v>
      </c>
      <c r="BF2" s="11" t="str">
        <f>'1358+406 RHS'!C5</f>
        <v xml:space="preserve">1358+406 RHS </v>
      </c>
      <c r="BG2" s="11" t="str">
        <f>'890+430 RHS Old '!C5</f>
        <v xml:space="preserve">890+441 RHS </v>
      </c>
      <c r="BH2" s="11" t="str">
        <f>'890+430 LHS '!C5</f>
        <v xml:space="preserve">890+430 LHS </v>
      </c>
      <c r="BI2" s="11" t="str">
        <f>'886+663 LHS '!C5</f>
        <v xml:space="preserve">886+663  LHS </v>
      </c>
    </row>
    <row r="3" spans="2:63" ht="52.75" hidden="1" customHeight="1" x14ac:dyDescent="0.9">
      <c r="B3" s="50">
        <v>1</v>
      </c>
      <c r="C3" s="56" t="s">
        <v>6</v>
      </c>
      <c r="D3" s="1">
        <f>SUM(E3:BI3)</f>
        <v>0</v>
      </c>
      <c r="E3" s="1">
        <v>0</v>
      </c>
      <c r="F3" s="1">
        <v>0</v>
      </c>
      <c r="G3" s="1">
        <v>0</v>
      </c>
      <c r="H3" s="1">
        <v>0</v>
      </c>
      <c r="I3" s="1">
        <v>0</v>
      </c>
      <c r="J3" s="1">
        <v>0</v>
      </c>
      <c r="K3" s="1">
        <v>0</v>
      </c>
      <c r="L3" s="1">
        <v>0</v>
      </c>
      <c r="M3" s="1">
        <v>0</v>
      </c>
      <c r="N3" s="1">
        <v>0</v>
      </c>
      <c r="O3" s="1">
        <v>0</v>
      </c>
      <c r="P3" s="1">
        <v>0</v>
      </c>
      <c r="Q3" s="1">
        <v>0</v>
      </c>
      <c r="R3" s="1">
        <v>0</v>
      </c>
      <c r="S3" s="1">
        <v>0</v>
      </c>
      <c r="T3" s="1">
        <v>0</v>
      </c>
      <c r="U3" s="1">
        <v>0</v>
      </c>
      <c r="V3" s="1">
        <v>0</v>
      </c>
      <c r="W3" s="1">
        <v>0</v>
      </c>
      <c r="X3" s="1">
        <v>0</v>
      </c>
      <c r="Y3" s="1">
        <v>0</v>
      </c>
      <c r="Z3" s="1">
        <v>0</v>
      </c>
      <c r="AA3" s="1">
        <v>0</v>
      </c>
      <c r="AB3" s="1">
        <v>0</v>
      </c>
      <c r="AC3" s="1">
        <v>0</v>
      </c>
      <c r="AD3" s="1">
        <v>0</v>
      </c>
      <c r="AE3" s="1">
        <v>0</v>
      </c>
      <c r="AF3" s="1">
        <v>0</v>
      </c>
      <c r="AG3" s="1">
        <v>0</v>
      </c>
      <c r="AH3" s="1">
        <v>0</v>
      </c>
      <c r="AI3" s="1">
        <v>0</v>
      </c>
      <c r="AJ3" s="1">
        <v>0</v>
      </c>
      <c r="AK3" s="1">
        <v>0</v>
      </c>
      <c r="AL3" s="1">
        <v>0</v>
      </c>
      <c r="AM3" s="1">
        <v>0</v>
      </c>
      <c r="AN3" s="1">
        <v>0</v>
      </c>
      <c r="AO3" s="1">
        <v>0</v>
      </c>
      <c r="AP3" s="1">
        <v>0</v>
      </c>
      <c r="AQ3" s="1">
        <v>0</v>
      </c>
      <c r="AR3" s="1">
        <v>0</v>
      </c>
      <c r="AS3" s="1">
        <v>0</v>
      </c>
      <c r="AT3" s="1">
        <v>0</v>
      </c>
      <c r="AU3" s="1">
        <v>0</v>
      </c>
      <c r="AV3" s="1">
        <v>0</v>
      </c>
      <c r="AW3" s="1">
        <v>0</v>
      </c>
      <c r="AX3" s="1">
        <v>0</v>
      </c>
      <c r="AY3" s="1">
        <v>0</v>
      </c>
      <c r="AZ3" s="1">
        <v>0</v>
      </c>
      <c r="BA3" s="1">
        <v>0</v>
      </c>
      <c r="BB3" s="1">
        <v>0</v>
      </c>
      <c r="BC3" s="1">
        <v>0</v>
      </c>
      <c r="BD3" s="1">
        <v>0</v>
      </c>
      <c r="BE3" s="1">
        <v>0</v>
      </c>
      <c r="BF3" s="1">
        <v>0</v>
      </c>
      <c r="BG3" s="1">
        <v>0</v>
      </c>
      <c r="BH3" s="1">
        <v>0</v>
      </c>
      <c r="BI3" s="1">
        <v>0</v>
      </c>
      <c r="BJ3" s="91">
        <f>SUM(E3:BI3)</f>
        <v>0</v>
      </c>
    </row>
    <row r="4" spans="2:63" ht="26.5" hidden="1" customHeight="1" x14ac:dyDescent="0.9">
      <c r="B4" s="50">
        <v>2</v>
      </c>
      <c r="C4" s="56" t="s">
        <v>8</v>
      </c>
      <c r="D4" s="1">
        <f t="shared" ref="D4:D56" si="0">SUM(E4:BI4)</f>
        <v>0</v>
      </c>
      <c r="E4" s="76">
        <f>'1427+000 LHS MNB '!I37</f>
        <v>0</v>
      </c>
      <c r="F4" s="1">
        <f>'1427+000 RHS MNB'!I36</f>
        <v>0</v>
      </c>
      <c r="G4" s="1">
        <f>'1425+045 LHS PUP'!I35</f>
        <v>0</v>
      </c>
      <c r="H4" s="54">
        <f>'1425+045 RHS PUP'!I35</f>
        <v>0</v>
      </c>
      <c r="I4" s="54">
        <f>'1024+415 BHS '!I38</f>
        <v>0</v>
      </c>
      <c r="J4" s="54">
        <f>'1422+600 MNB RHS'!I38</f>
        <v>0</v>
      </c>
      <c r="K4" s="54">
        <f>'1422+600 MNB LHS'!I37</f>
        <v>0</v>
      </c>
      <c r="L4" s="80">
        <f>'1415+180 MJB RHS '!I41</f>
        <v>0</v>
      </c>
      <c r="M4" s="54">
        <f>'1415+180 MJB LHS '!I40</f>
        <v>0</v>
      </c>
      <c r="N4" s="54">
        <f>'1412+725 LHS'!I36</f>
        <v>0</v>
      </c>
      <c r="O4" s="54">
        <f>'1412+725 RHS '!I36</f>
        <v>0</v>
      </c>
      <c r="P4" s="54">
        <f>'1408+469 LHS '!I36</f>
        <v>0</v>
      </c>
      <c r="Q4" s="54">
        <f>'1408+469 RHS '!I36</f>
        <v>0</v>
      </c>
      <c r="R4" s="54">
        <f>'1388+563 LHS '!I39</f>
        <v>0</v>
      </c>
      <c r="S4" s="54">
        <f>'1388+563  RHS '!I39</f>
        <v>0</v>
      </c>
      <c r="T4" s="54">
        <f>'1388+032 MNB LHS '!I39</f>
        <v>0</v>
      </c>
      <c r="U4" s="54">
        <f>'1388+032 MNB RHS'!I39</f>
        <v>0</v>
      </c>
      <c r="V4" s="54">
        <f>'1386+720 LHS '!I39</f>
        <v>0</v>
      </c>
      <c r="W4" s="54">
        <f>'1386+720 RHS'!I39</f>
        <v>0</v>
      </c>
      <c r="X4" s="54">
        <f>'1385+470 MNB LHS '!I37</f>
        <v>0</v>
      </c>
      <c r="Y4" s="54">
        <f>'1384+492 MNB LHS '!I36</f>
        <v>0</v>
      </c>
      <c r="Z4" s="54">
        <f>'1384+492 MNB RHS'!I36</f>
        <v>0</v>
      </c>
      <c r="AA4" s="54">
        <f>'1384+249 MNB LHS'!I36</f>
        <v>0</v>
      </c>
      <c r="AB4" s="54">
        <f>'1384+249 MNB RHS '!I36</f>
        <v>0</v>
      </c>
      <c r="AC4" s="54">
        <f>'1381+552 MNB LHS '!I36</f>
        <v>0</v>
      </c>
      <c r="AD4" s="54">
        <f>'1381+552 MNB RHS '!I36</f>
        <v>0</v>
      </c>
      <c r="AE4" s="54">
        <f>'1380+637 MNB LHS '!I36</f>
        <v>0</v>
      </c>
      <c r="AF4" s="54">
        <f>'1380+637 MNB RHS '!I36</f>
        <v>0</v>
      </c>
      <c r="AG4" s="54">
        <f>'1379+595 PUP LHS '!I36</f>
        <v>0</v>
      </c>
      <c r="AH4" s="54">
        <f>'1379+595 PUP RHS'!I36</f>
        <v>0</v>
      </c>
      <c r="AI4" s="54">
        <f>'1376+016 LHS '!I36</f>
        <v>0</v>
      </c>
      <c r="AJ4" s="54">
        <f>'1376+016 RHS '!I36</f>
        <v>0</v>
      </c>
      <c r="AK4" s="54">
        <f>'1375+045 LHS '!I37</f>
        <v>0</v>
      </c>
      <c r="AL4" s="54">
        <f>'1375+045 RHS '!I37</f>
        <v>0</v>
      </c>
      <c r="AM4" s="54">
        <f>'1374+900 LHS '!I40</f>
        <v>0</v>
      </c>
      <c r="AN4" s="54">
        <f>'1374+900 RHS '!I38</f>
        <v>0</v>
      </c>
      <c r="AO4" s="80">
        <f>'1373+880 LHS'!I38</f>
        <v>0</v>
      </c>
      <c r="AP4" s="80">
        <f>'1373+880 RHS '!I37</f>
        <v>0</v>
      </c>
      <c r="AQ4" s="61">
        <f>'1370+310 LHS '!I37</f>
        <v>0</v>
      </c>
      <c r="AR4" s="61">
        <f>'1370+310 RHS'!I37</f>
        <v>0</v>
      </c>
      <c r="AS4" s="61">
        <f>'1368+545 LHS'!I37</f>
        <v>0</v>
      </c>
      <c r="AT4" s="61">
        <f>'1368+545 RHS '!I37</f>
        <v>0</v>
      </c>
      <c r="AU4" s="54">
        <f>'1363+942 LHS '!I37</f>
        <v>0</v>
      </c>
      <c r="AV4" s="54">
        <f>'1363+942 RHS '!I37</f>
        <v>0</v>
      </c>
      <c r="AW4" s="54">
        <f>'1363+025 LHS '!I37</f>
        <v>0</v>
      </c>
      <c r="AX4" s="54">
        <f>'1363+025 RHS'!I37</f>
        <v>0</v>
      </c>
      <c r="AY4" s="61">
        <f>'1362+075 LHS'!I37</f>
        <v>0</v>
      </c>
      <c r="AZ4" s="61">
        <f>'1362+075 RHS '!I37</f>
        <v>0</v>
      </c>
      <c r="BA4" s="61">
        <f>'1361+629 LHS '!I37</f>
        <v>0</v>
      </c>
      <c r="BB4" s="61">
        <f>'1361+629 RHS '!I38</f>
        <v>0</v>
      </c>
      <c r="BC4" s="61">
        <f>'1360+365 LHS '!I38</f>
        <v>0</v>
      </c>
      <c r="BD4" s="61">
        <f>'1360+365 RHS'!I38</f>
        <v>0</v>
      </c>
      <c r="BE4" s="61">
        <f>'1358+406 LHS '!I38</f>
        <v>0</v>
      </c>
      <c r="BF4" s="61">
        <f>'1358+406 RHS'!I38</f>
        <v>0</v>
      </c>
      <c r="BG4" s="61">
        <f>'890+430 RHS Old '!I38</f>
        <v>0</v>
      </c>
      <c r="BH4" s="61">
        <f>'890+430 LHS '!I38</f>
        <v>0</v>
      </c>
      <c r="BI4" s="68">
        <f>'886+663 LHS '!I38</f>
        <v>0</v>
      </c>
      <c r="BJ4" s="91">
        <f t="shared" ref="BJ4:BJ55" si="1">SUM(E4:BI4)</f>
        <v>0</v>
      </c>
    </row>
    <row r="5" spans="2:63" ht="27.5" hidden="1" x14ac:dyDescent="0.9">
      <c r="B5" s="50">
        <v>3</v>
      </c>
      <c r="C5" s="56" t="s">
        <v>10</v>
      </c>
      <c r="D5" s="1">
        <f t="shared" si="0"/>
        <v>0</v>
      </c>
      <c r="E5" s="76">
        <f>'1427+000 LHS MNB '!I38</f>
        <v>0</v>
      </c>
      <c r="F5" s="1">
        <f>'1427+000 RHS MNB'!I37</f>
        <v>0</v>
      </c>
      <c r="G5" s="1">
        <f>'1425+045 LHS PUP'!I36</f>
        <v>0</v>
      </c>
      <c r="H5" s="54">
        <f>'1425+045 RHS PUP'!I36</f>
        <v>0</v>
      </c>
      <c r="I5" s="54">
        <f>'1024+415 BHS '!I39</f>
        <v>0</v>
      </c>
      <c r="J5" s="54">
        <f>'1422+600 MNB RHS'!I39</f>
        <v>0</v>
      </c>
      <c r="K5" s="54">
        <f>'1422+600 MNB LHS'!I38</f>
        <v>0</v>
      </c>
      <c r="L5" s="80">
        <f>'1415+180 MJB RHS '!I42</f>
        <v>0</v>
      </c>
      <c r="M5" s="54">
        <f>'1415+180 MJB LHS '!I41</f>
        <v>0</v>
      </c>
      <c r="N5" s="54">
        <f>'1412+725 LHS'!I37</f>
        <v>0</v>
      </c>
      <c r="O5" s="54">
        <f>'1412+725 RHS '!I37</f>
        <v>0</v>
      </c>
      <c r="P5" s="54">
        <f>'1408+469 LHS '!I37</f>
        <v>0</v>
      </c>
      <c r="Q5" s="54">
        <f>'1408+469 RHS '!I37</f>
        <v>0</v>
      </c>
      <c r="R5" s="54">
        <f>'1388+563 LHS '!I40</f>
        <v>0</v>
      </c>
      <c r="S5" s="54">
        <f>'1388+563  RHS '!I40</f>
        <v>0</v>
      </c>
      <c r="T5" s="54">
        <f>'1388+032 MNB LHS '!I40</f>
        <v>0</v>
      </c>
      <c r="U5" s="54">
        <f>'1388+032 MNB RHS'!I40</f>
        <v>0</v>
      </c>
      <c r="V5" s="54">
        <f>'1386+720 LHS '!I40</f>
        <v>0</v>
      </c>
      <c r="W5" s="54">
        <f>'1386+720 RHS'!I40</f>
        <v>0</v>
      </c>
      <c r="X5" s="54">
        <f>'1385+470 MNB LHS '!I38</f>
        <v>0</v>
      </c>
      <c r="Y5" s="54">
        <f>'1384+492 MNB LHS '!I37</f>
        <v>0</v>
      </c>
      <c r="Z5" s="54">
        <f>'1384+492 MNB RHS'!I37</f>
        <v>0</v>
      </c>
      <c r="AA5" s="54">
        <f>'1384+249 MNB LHS'!I37</f>
        <v>0</v>
      </c>
      <c r="AB5" s="54">
        <f>'1384+249 MNB RHS '!I37</f>
        <v>0</v>
      </c>
      <c r="AC5" s="54">
        <f>'1381+552 MNB LHS '!I37</f>
        <v>0</v>
      </c>
      <c r="AD5" s="54">
        <f>'1381+552 MNB RHS '!I37</f>
        <v>0</v>
      </c>
      <c r="AE5" s="54">
        <f>'1380+637 MNB LHS '!I37</f>
        <v>0</v>
      </c>
      <c r="AF5" s="54">
        <f>'1380+637 MNB RHS '!I37</f>
        <v>0</v>
      </c>
      <c r="AG5" s="54">
        <f>'1379+595 PUP LHS '!I37</f>
        <v>0</v>
      </c>
      <c r="AH5" s="54">
        <f>'1379+595 PUP RHS'!I37</f>
        <v>0</v>
      </c>
      <c r="AI5" s="54">
        <f>'1376+016 LHS '!I37</f>
        <v>0</v>
      </c>
      <c r="AJ5" s="54">
        <f>'1376+016 RHS '!I37</f>
        <v>0</v>
      </c>
      <c r="AK5" s="54">
        <f>'1375+045 LHS '!I38</f>
        <v>0</v>
      </c>
      <c r="AL5" s="54">
        <f>'1375+045 RHS '!I38</f>
        <v>0</v>
      </c>
      <c r="AM5" s="54">
        <f>'1374+900 LHS '!I41</f>
        <v>0</v>
      </c>
      <c r="AN5" s="54">
        <f>'1374+900 RHS '!I39</f>
        <v>0</v>
      </c>
      <c r="AO5" s="80">
        <f>'1373+880 LHS'!I39</f>
        <v>0</v>
      </c>
      <c r="AP5" s="80">
        <f>'1373+880 RHS '!I38</f>
        <v>0</v>
      </c>
      <c r="AQ5" s="61">
        <f>'1370+310 LHS '!I38</f>
        <v>0</v>
      </c>
      <c r="AR5" s="61">
        <f>'1370+310 RHS'!I38</f>
        <v>0</v>
      </c>
      <c r="AS5" s="61">
        <f>'1368+545 LHS'!I38</f>
        <v>0</v>
      </c>
      <c r="AT5" s="61">
        <f>'1368+545 RHS '!I38</f>
        <v>0</v>
      </c>
      <c r="AU5" s="54">
        <f>'1363+942 LHS '!I38</f>
        <v>0</v>
      </c>
      <c r="AV5" s="54">
        <f>'1363+942 RHS '!I38</f>
        <v>0</v>
      </c>
      <c r="AW5" s="54">
        <f>'1363+025 LHS '!I38</f>
        <v>0</v>
      </c>
      <c r="AX5" s="54">
        <f>'1363+025 RHS'!I38</f>
        <v>0</v>
      </c>
      <c r="AY5" s="61">
        <f>'1362+075 LHS'!I38</f>
        <v>0</v>
      </c>
      <c r="AZ5" s="61">
        <f>'1362+075 RHS '!I38</f>
        <v>0</v>
      </c>
      <c r="BA5" s="61">
        <f>'1361+629 LHS '!I38</f>
        <v>0</v>
      </c>
      <c r="BB5" s="61">
        <f>'1361+629 RHS '!I39</f>
        <v>0</v>
      </c>
      <c r="BC5" s="61">
        <f>'1360+365 LHS '!I39</f>
        <v>0</v>
      </c>
      <c r="BD5" s="61">
        <f>'1360+365 RHS'!I39</f>
        <v>0</v>
      </c>
      <c r="BE5" s="61">
        <f>'1358+406 LHS '!I39</f>
        <v>0</v>
      </c>
      <c r="BF5" s="61">
        <f>'1358+406 RHS'!I39</f>
        <v>0</v>
      </c>
      <c r="BG5" s="61">
        <f>'890+430 RHS Old '!I39</f>
        <v>0</v>
      </c>
      <c r="BH5" s="61">
        <f>'890+430 LHS '!I39</f>
        <v>0</v>
      </c>
      <c r="BI5" s="68">
        <f>'886+663 LHS '!I39</f>
        <v>0</v>
      </c>
      <c r="BJ5" s="91">
        <f t="shared" si="1"/>
        <v>0</v>
      </c>
    </row>
    <row r="6" spans="2:63" ht="26.5" hidden="1" customHeight="1" x14ac:dyDescent="0.9">
      <c r="B6" s="50">
        <v>4</v>
      </c>
      <c r="C6" s="56" t="s">
        <v>12</v>
      </c>
      <c r="D6" s="1">
        <f t="shared" si="0"/>
        <v>0</v>
      </c>
      <c r="E6" s="76">
        <f>'1427+000 LHS MNB '!I39</f>
        <v>0</v>
      </c>
      <c r="F6" s="1">
        <f>'1427+000 RHS MNB'!I38</f>
        <v>0</v>
      </c>
      <c r="G6" s="1">
        <f>'1425+045 LHS PUP'!I37</f>
        <v>0</v>
      </c>
      <c r="H6" s="54">
        <f>'1425+045 RHS PUP'!I37</f>
        <v>0</v>
      </c>
      <c r="I6" s="54">
        <f>'1024+415 BHS '!I40</f>
        <v>0</v>
      </c>
      <c r="J6" s="54">
        <f>'1422+600 MNB RHS'!I40</f>
        <v>0</v>
      </c>
      <c r="K6" s="54">
        <f>'1422+600 MNB LHS'!I39</f>
        <v>0</v>
      </c>
      <c r="L6" s="80">
        <f>'1415+180 MJB RHS '!I43</f>
        <v>0</v>
      </c>
      <c r="M6" s="54">
        <f>'1415+180 MJB LHS '!I42</f>
        <v>0</v>
      </c>
      <c r="N6" s="54">
        <f>'1412+725 LHS'!I38</f>
        <v>0</v>
      </c>
      <c r="O6" s="54">
        <f>'1412+725 RHS '!I38</f>
        <v>0</v>
      </c>
      <c r="P6" s="54">
        <f>'1408+469 LHS '!I38</f>
        <v>0</v>
      </c>
      <c r="Q6" s="54">
        <f>'1408+469 RHS '!I38</f>
        <v>0</v>
      </c>
      <c r="R6" s="54">
        <f>'1388+563 LHS '!I41</f>
        <v>0</v>
      </c>
      <c r="S6" s="54">
        <f>'1388+563  RHS '!I41</f>
        <v>0</v>
      </c>
      <c r="T6" s="54">
        <f>'1388+032 MNB LHS '!I41</f>
        <v>0</v>
      </c>
      <c r="U6" s="54">
        <f>'1388+032 MNB RHS'!I41</f>
        <v>0</v>
      </c>
      <c r="V6" s="54">
        <f>'1386+720 LHS '!I41</f>
        <v>0</v>
      </c>
      <c r="W6" s="54">
        <f>'1386+720 RHS'!I41</f>
        <v>0</v>
      </c>
      <c r="X6" s="54">
        <f>'1385+470 MNB LHS '!I39</f>
        <v>0</v>
      </c>
      <c r="Y6" s="54">
        <f>'1384+492 MNB LHS '!I38</f>
        <v>0</v>
      </c>
      <c r="Z6" s="54">
        <f>'1384+492 MNB RHS'!I38</f>
        <v>0</v>
      </c>
      <c r="AA6" s="54">
        <f>'1384+249 MNB LHS'!I38</f>
        <v>0</v>
      </c>
      <c r="AB6" s="54">
        <f>'1384+249 MNB RHS '!I38</f>
        <v>0</v>
      </c>
      <c r="AC6" s="54">
        <f>'1381+552 MNB LHS '!I38</f>
        <v>0</v>
      </c>
      <c r="AD6" s="54">
        <f>'1381+552 MNB RHS '!I38</f>
        <v>0</v>
      </c>
      <c r="AE6" s="54">
        <f>'1380+637 MNB LHS '!I38</f>
        <v>0</v>
      </c>
      <c r="AF6" s="54">
        <f>'1380+637 MNB RHS '!I38</f>
        <v>0</v>
      </c>
      <c r="AG6" s="54">
        <f>'1379+595 PUP LHS '!I38</f>
        <v>0</v>
      </c>
      <c r="AH6" s="54">
        <f>'1379+595 PUP RHS'!I38</f>
        <v>0</v>
      </c>
      <c r="AI6" s="54">
        <f>'1376+016 LHS '!I38</f>
        <v>0</v>
      </c>
      <c r="AJ6" s="54">
        <f>'1376+016 RHS '!I38</f>
        <v>0</v>
      </c>
      <c r="AK6" s="54">
        <f>'1375+045 LHS '!I39</f>
        <v>0</v>
      </c>
      <c r="AL6" s="54">
        <f>'1375+045 RHS '!I39</f>
        <v>0</v>
      </c>
      <c r="AM6" s="54">
        <f>'1374+900 LHS '!I42</f>
        <v>0</v>
      </c>
      <c r="AN6" s="54">
        <f>'1374+900 RHS '!I40</f>
        <v>0</v>
      </c>
      <c r="AO6" s="80">
        <f>'1373+880 LHS'!I40</f>
        <v>0</v>
      </c>
      <c r="AP6" s="80">
        <f>'1373+880 RHS '!I39</f>
        <v>0</v>
      </c>
      <c r="AQ6" s="61">
        <f>'1370+310 LHS '!I39</f>
        <v>0</v>
      </c>
      <c r="AR6" s="61">
        <f>'1370+310 RHS'!I39</f>
        <v>0</v>
      </c>
      <c r="AS6" s="61">
        <f>'1368+545 LHS'!I39</f>
        <v>0</v>
      </c>
      <c r="AT6" s="61">
        <f>'1368+545 RHS '!I39</f>
        <v>0</v>
      </c>
      <c r="AU6" s="54">
        <f>'1363+942 LHS '!I39</f>
        <v>0</v>
      </c>
      <c r="AV6" s="54">
        <f>'1363+942 RHS '!I39</f>
        <v>0</v>
      </c>
      <c r="AW6" s="54">
        <f>'1363+025 LHS '!I39</f>
        <v>0</v>
      </c>
      <c r="AX6" s="54">
        <f>'1363+025 RHS'!I39</f>
        <v>0</v>
      </c>
      <c r="AY6" s="61">
        <f>'1362+075 LHS'!I39</f>
        <v>0</v>
      </c>
      <c r="AZ6" s="61">
        <f>'1362+075 RHS '!I39</f>
        <v>0</v>
      </c>
      <c r="BA6" s="61">
        <f>'1361+629 LHS '!I39</f>
        <v>0</v>
      </c>
      <c r="BB6" s="61">
        <f>'1361+629 RHS '!I40</f>
        <v>0</v>
      </c>
      <c r="BC6" s="61">
        <f>'1360+365 LHS '!I40</f>
        <v>0</v>
      </c>
      <c r="BD6" s="61">
        <f>'1360+365 RHS'!I40</f>
        <v>0</v>
      </c>
      <c r="BE6" s="61">
        <f>'1358+406 LHS '!I40</f>
        <v>0</v>
      </c>
      <c r="BF6" s="61">
        <f>'1358+406 RHS'!I40</f>
        <v>0</v>
      </c>
      <c r="BG6" s="61">
        <f>'890+430 RHS Old '!I40</f>
        <v>0</v>
      </c>
      <c r="BH6" s="61">
        <f>'890+430 LHS '!I40</f>
        <v>0</v>
      </c>
      <c r="BI6" s="68">
        <f>'886+663 LHS '!I40</f>
        <v>0</v>
      </c>
      <c r="BJ6" s="91">
        <f t="shared" si="1"/>
        <v>0</v>
      </c>
    </row>
    <row r="7" spans="2:63" ht="52.75" hidden="1" customHeight="1" x14ac:dyDescent="0.9">
      <c r="B7" s="50">
        <v>5</v>
      </c>
      <c r="C7" s="56" t="s">
        <v>14</v>
      </c>
      <c r="D7" s="1">
        <f t="shared" si="0"/>
        <v>0</v>
      </c>
      <c r="E7" s="76">
        <f>'1427+000 LHS MNB '!I40</f>
        <v>0</v>
      </c>
      <c r="F7" s="1">
        <f>'1427+000 RHS MNB'!I39</f>
        <v>0</v>
      </c>
      <c r="G7" s="1">
        <f>'1425+045 LHS PUP'!I38</f>
        <v>0</v>
      </c>
      <c r="H7" s="54">
        <f>'1425+045 RHS PUP'!I38</f>
        <v>0</v>
      </c>
      <c r="I7" s="54">
        <f>'1024+415 BHS '!I41</f>
        <v>0</v>
      </c>
      <c r="J7" s="54">
        <f>'1422+600 MNB RHS'!I41</f>
        <v>0</v>
      </c>
      <c r="K7" s="54">
        <f>'1422+600 MNB LHS'!I40</f>
        <v>0</v>
      </c>
      <c r="L7" s="80">
        <f>'1415+180 MJB RHS '!I44</f>
        <v>0</v>
      </c>
      <c r="M7" s="54">
        <f>'1415+180 MJB LHS '!I43</f>
        <v>0</v>
      </c>
      <c r="N7" s="54">
        <f>'1412+725 LHS'!I39</f>
        <v>0</v>
      </c>
      <c r="O7" s="54">
        <f>'1412+725 RHS '!I39</f>
        <v>0</v>
      </c>
      <c r="P7" s="54">
        <f>'1408+469 LHS '!I39</f>
        <v>0</v>
      </c>
      <c r="Q7" s="54">
        <f>'1408+469 RHS '!I39</f>
        <v>0</v>
      </c>
      <c r="R7" s="54">
        <f>'1388+563 LHS '!I42</f>
        <v>0</v>
      </c>
      <c r="S7" s="54">
        <f>'1388+563  RHS '!I42</f>
        <v>0</v>
      </c>
      <c r="T7" s="54">
        <f>'1388+032 MNB LHS '!I42</f>
        <v>0</v>
      </c>
      <c r="U7" s="54">
        <f>'1388+032 MNB RHS'!I42</f>
        <v>0</v>
      </c>
      <c r="V7" s="54">
        <f>'1386+720 LHS '!I42</f>
        <v>0</v>
      </c>
      <c r="W7" s="54">
        <f>'1386+720 RHS'!I42</f>
        <v>0</v>
      </c>
      <c r="X7" s="54">
        <f>'1385+470 MNB LHS '!I40</f>
        <v>0</v>
      </c>
      <c r="Y7" s="54">
        <f>'1384+492 MNB LHS '!I39</f>
        <v>0</v>
      </c>
      <c r="Z7" s="54">
        <f>'1384+492 MNB RHS'!I39</f>
        <v>0</v>
      </c>
      <c r="AA7" s="54">
        <f>'1384+249 MNB LHS'!I39</f>
        <v>0</v>
      </c>
      <c r="AB7" s="54">
        <f>'1384+249 MNB RHS '!I39</f>
        <v>0</v>
      </c>
      <c r="AC7" s="54">
        <f>'1381+552 MNB LHS '!I39</f>
        <v>0</v>
      </c>
      <c r="AD7" s="54">
        <f>'1381+552 MNB RHS '!I39</f>
        <v>0</v>
      </c>
      <c r="AE7" s="54">
        <f>'1380+637 MNB LHS '!I39</f>
        <v>0</v>
      </c>
      <c r="AF7" s="54">
        <f>'1380+637 MNB RHS '!I39</f>
        <v>0</v>
      </c>
      <c r="AG7" s="54">
        <f>'1379+595 PUP LHS '!I39</f>
        <v>0</v>
      </c>
      <c r="AH7" s="54">
        <f>'1379+595 PUP RHS'!I39</f>
        <v>0</v>
      </c>
      <c r="AI7" s="54">
        <f>'1376+016 LHS '!I39</f>
        <v>0</v>
      </c>
      <c r="AJ7" s="54">
        <f>'1376+016 RHS '!I39</f>
        <v>0</v>
      </c>
      <c r="AK7" s="54">
        <f>'1375+045 LHS '!I40</f>
        <v>0</v>
      </c>
      <c r="AL7" s="54">
        <f>'1375+045 RHS '!I40</f>
        <v>0</v>
      </c>
      <c r="AM7" s="54">
        <f>'1374+900 LHS '!I43</f>
        <v>0</v>
      </c>
      <c r="AN7" s="54">
        <f>'1374+900 RHS '!I41</f>
        <v>0</v>
      </c>
      <c r="AO7" s="80">
        <f>'1373+880 LHS'!I41</f>
        <v>0</v>
      </c>
      <c r="AP7" s="80">
        <f>'1373+880 RHS '!I40</f>
        <v>0</v>
      </c>
      <c r="AQ7" s="61">
        <f>'1370+310 LHS '!I40</f>
        <v>0</v>
      </c>
      <c r="AR7" s="61">
        <f>'1370+310 RHS'!I40</f>
        <v>0</v>
      </c>
      <c r="AS7" s="61">
        <f>'1368+545 LHS'!I40</f>
        <v>0</v>
      </c>
      <c r="AT7" s="61">
        <f>'1368+545 RHS '!I40</f>
        <v>0</v>
      </c>
      <c r="AU7" s="54">
        <f>'1363+942 LHS '!I40</f>
        <v>0</v>
      </c>
      <c r="AV7" s="54">
        <f>'1363+942 RHS '!I40</f>
        <v>0</v>
      </c>
      <c r="AW7" s="54">
        <f>'1363+025 LHS '!I40</f>
        <v>0</v>
      </c>
      <c r="AX7" s="54">
        <f>'1363+025 RHS'!I40</f>
        <v>0</v>
      </c>
      <c r="AY7" s="61">
        <f>'1362+075 LHS'!I40</f>
        <v>0</v>
      </c>
      <c r="AZ7" s="61">
        <f>'1362+075 RHS '!I40</f>
        <v>0</v>
      </c>
      <c r="BA7" s="61">
        <f>'1361+629 LHS '!I40</f>
        <v>0</v>
      </c>
      <c r="BB7" s="61">
        <f>'1361+629 RHS '!I41</f>
        <v>0</v>
      </c>
      <c r="BC7" s="61">
        <f>'1360+365 LHS '!I41</f>
        <v>0</v>
      </c>
      <c r="BD7" s="61">
        <f>'1360+365 RHS'!I41</f>
        <v>0</v>
      </c>
      <c r="BE7" s="61">
        <f>'1358+406 LHS '!I41</f>
        <v>0</v>
      </c>
      <c r="BF7" s="61">
        <f>'1358+406 RHS'!I41</f>
        <v>0</v>
      </c>
      <c r="BG7" s="61">
        <f>'890+430 RHS Old '!I41</f>
        <v>0</v>
      </c>
      <c r="BH7" s="61">
        <f>'890+430 LHS '!I41</f>
        <v>0</v>
      </c>
      <c r="BI7" s="68">
        <f>'886+663 LHS '!I41</f>
        <v>0</v>
      </c>
      <c r="BJ7" s="91">
        <f t="shared" si="1"/>
        <v>0</v>
      </c>
    </row>
    <row r="8" spans="2:63" ht="52.75" customHeight="1" x14ac:dyDescent="0.9">
      <c r="B8" s="50">
        <v>6</v>
      </c>
      <c r="C8" s="56" t="s">
        <v>15</v>
      </c>
      <c r="D8" s="1">
        <f t="shared" si="0"/>
        <v>2336</v>
      </c>
      <c r="E8" s="76">
        <f>'1427+000 LHS MNB '!I41</f>
        <v>0</v>
      </c>
      <c r="F8" s="1">
        <f>'1427+000 RHS MNB'!I40</f>
        <v>0</v>
      </c>
      <c r="G8" s="1">
        <f>'1425+045 LHS PUP'!I39</f>
        <v>0</v>
      </c>
      <c r="H8" s="54">
        <f>'1425+045 RHS PUP'!I39</f>
        <v>0</v>
      </c>
      <c r="I8" s="54">
        <f>'1024+415 BHS '!I42</f>
        <v>24</v>
      </c>
      <c r="J8" s="54">
        <f>'1422+600 MNB RHS'!I42</f>
        <v>0</v>
      </c>
      <c r="K8" s="54">
        <f>'1422+600 MNB LHS'!I41</f>
        <v>0</v>
      </c>
      <c r="L8" s="80">
        <f>'1415+180 MJB RHS '!I45</f>
        <v>520</v>
      </c>
      <c r="M8" s="54">
        <f>'1415+180 MJB LHS '!I44</f>
        <v>520</v>
      </c>
      <c r="N8" s="54">
        <f>'1412+725 LHS'!I40</f>
        <v>0</v>
      </c>
      <c r="O8" s="54">
        <f>'1412+725 RHS '!I40</f>
        <v>0</v>
      </c>
      <c r="P8" s="54">
        <f>'1408+469 LHS '!I40</f>
        <v>0</v>
      </c>
      <c r="Q8" s="54">
        <f>'1408+469 RHS '!I40</f>
        <v>0</v>
      </c>
      <c r="R8" s="54">
        <f>'1388+563 LHS '!I43</f>
        <v>0</v>
      </c>
      <c r="S8" s="54">
        <f>'1388+563  RHS '!I43</f>
        <v>0</v>
      </c>
      <c r="T8" s="54">
        <f>'1388+032 MNB LHS '!I43</f>
        <v>0</v>
      </c>
      <c r="U8" s="54">
        <f>'1388+032 MNB RHS'!I43</f>
        <v>0</v>
      </c>
      <c r="V8" s="54">
        <f>'1386+720 LHS '!I43</f>
        <v>0</v>
      </c>
      <c r="W8" s="54">
        <f>'1386+720 RHS'!I43</f>
        <v>0</v>
      </c>
      <c r="X8" s="54">
        <f>'1385+470 MNB LHS '!I41</f>
        <v>0</v>
      </c>
      <c r="Y8" s="54">
        <f>'1384+492 MNB LHS '!I40</f>
        <v>0</v>
      </c>
      <c r="Z8" s="54">
        <f>'1384+492 MNB RHS'!I40</f>
        <v>0</v>
      </c>
      <c r="AA8" s="54">
        <f>'1384+249 MNB LHS'!I40</f>
        <v>0</v>
      </c>
      <c r="AB8" s="54">
        <f>'1384+249 MNB RHS '!I40</f>
        <v>0</v>
      </c>
      <c r="AC8" s="54">
        <f>'1381+552 MNB LHS '!I40</f>
        <v>8</v>
      </c>
      <c r="AD8" s="54">
        <f>'1381+552 MNB RHS '!I40</f>
        <v>0</v>
      </c>
      <c r="AE8" s="54">
        <f>'1380+637 MNB LHS '!I40</f>
        <v>0</v>
      </c>
      <c r="AF8" s="54">
        <f>'1380+637 MNB RHS '!I40</f>
        <v>0</v>
      </c>
      <c r="AG8" s="54">
        <f>'1379+595 PUP LHS '!I40</f>
        <v>0</v>
      </c>
      <c r="AH8" s="54">
        <f>'1379+595 PUP RHS'!I40</f>
        <v>0</v>
      </c>
      <c r="AI8" s="54">
        <f>'1376+016 LHS '!I40</f>
        <v>0</v>
      </c>
      <c r="AJ8" s="54">
        <f>'1376+016 RHS '!I40</f>
        <v>0</v>
      </c>
      <c r="AK8" s="54">
        <f>'1375+045 LHS '!I41</f>
        <v>32</v>
      </c>
      <c r="AL8" s="54">
        <f>'1375+045 RHS '!I41</f>
        <v>32</v>
      </c>
      <c r="AM8" s="54">
        <f>'1374+900 LHS '!I44</f>
        <v>0</v>
      </c>
      <c r="AN8" s="54">
        <f>'1374+900 RHS '!I42</f>
        <v>0</v>
      </c>
      <c r="AO8" s="80">
        <f>'1373+880 LHS'!I42</f>
        <v>96</v>
      </c>
      <c r="AP8" s="80">
        <f>'1373+880 RHS '!I41</f>
        <v>96</v>
      </c>
      <c r="AQ8" s="61">
        <f>'1370+310 LHS '!I41</f>
        <v>16</v>
      </c>
      <c r="AR8" s="61">
        <f>'1370+310 RHS'!I41</f>
        <v>36</v>
      </c>
      <c r="AS8" s="61">
        <f>'1368+545 LHS'!I41</f>
        <v>60</v>
      </c>
      <c r="AT8" s="61">
        <f>'1368+545 RHS '!I41</f>
        <v>0</v>
      </c>
      <c r="AU8" s="54">
        <f>'1363+942 LHS '!I41</f>
        <v>0</v>
      </c>
      <c r="AV8" s="54">
        <f>'1363+942 RHS '!I41</f>
        <v>64</v>
      </c>
      <c r="AW8" s="54">
        <f>'1363+025 LHS '!I41</f>
        <v>0</v>
      </c>
      <c r="AX8" s="54">
        <f>'1363+025 RHS'!I41</f>
        <v>0</v>
      </c>
      <c r="AY8" s="61">
        <f>'1362+075 LHS'!I41</f>
        <v>0</v>
      </c>
      <c r="AZ8" s="61">
        <f>'1362+075 RHS '!I41</f>
        <v>0</v>
      </c>
      <c r="BA8" s="61">
        <f>'1361+629 LHS '!I41</f>
        <v>0</v>
      </c>
      <c r="BB8" s="61">
        <f>'1361+629 RHS '!I42</f>
        <v>64</v>
      </c>
      <c r="BC8" s="61">
        <f>'1360+365 LHS '!I42</f>
        <v>0</v>
      </c>
      <c r="BD8" s="61">
        <f>'1360+365 RHS'!I42</f>
        <v>0</v>
      </c>
      <c r="BE8" s="61">
        <f>'1358+406 LHS '!I42</f>
        <v>0</v>
      </c>
      <c r="BF8" s="61">
        <f>'1358+406 RHS'!I42</f>
        <v>0</v>
      </c>
      <c r="BG8" s="61">
        <f>'890+430 RHS Old '!I42</f>
        <v>0</v>
      </c>
      <c r="BH8" s="61">
        <f>'890+430 LHS '!I42</f>
        <v>384</v>
      </c>
      <c r="BI8" s="68">
        <f>'886+663 LHS '!I42</f>
        <v>384</v>
      </c>
      <c r="BJ8" s="91">
        <f t="shared" si="1"/>
        <v>2336</v>
      </c>
      <c r="BK8" s="8" t="b">
        <f>BJ8=D8</f>
        <v>1</v>
      </c>
    </row>
    <row r="9" spans="2:63" ht="26.5" hidden="1" customHeight="1" x14ac:dyDescent="0.9">
      <c r="B9" s="50">
        <v>7</v>
      </c>
      <c r="C9" s="56" t="s">
        <v>17</v>
      </c>
      <c r="D9" s="1">
        <f t="shared" si="0"/>
        <v>0</v>
      </c>
      <c r="E9" s="76">
        <f>'1427+000 LHS MNB '!I42</f>
        <v>0</v>
      </c>
      <c r="F9" s="1">
        <f>'1427+000 RHS MNB'!I41</f>
        <v>0</v>
      </c>
      <c r="G9" s="1">
        <f>'1425+045 LHS PUP'!I40</f>
        <v>0</v>
      </c>
      <c r="H9" s="54">
        <f>'1425+045 RHS PUP'!I40</f>
        <v>0</v>
      </c>
      <c r="I9" s="54">
        <f>'1024+415 BHS '!I43</f>
        <v>0</v>
      </c>
      <c r="J9" s="54">
        <f>'1422+600 MNB RHS'!I43</f>
        <v>0</v>
      </c>
      <c r="K9" s="54">
        <f>'1422+600 MNB LHS'!I42</f>
        <v>0</v>
      </c>
      <c r="L9" s="80">
        <f>'1415+180 MJB RHS '!I46</f>
        <v>0</v>
      </c>
      <c r="M9" s="54">
        <f>'1415+180 MJB LHS '!I45</f>
        <v>0</v>
      </c>
      <c r="N9" s="54">
        <f>'1412+725 LHS'!I41</f>
        <v>0</v>
      </c>
      <c r="O9" s="54">
        <f>'1412+725 RHS '!I41</f>
        <v>0</v>
      </c>
      <c r="P9" s="54">
        <f>'1408+469 LHS '!I41</f>
        <v>0</v>
      </c>
      <c r="Q9" s="54">
        <f>'1408+469 RHS '!I41</f>
        <v>0</v>
      </c>
      <c r="R9" s="54">
        <f>'1388+563 LHS '!I44</f>
        <v>0</v>
      </c>
      <c r="S9" s="54">
        <f>'1388+563  RHS '!I44</f>
        <v>0</v>
      </c>
      <c r="T9" s="54">
        <f>'1388+032 MNB LHS '!I44</f>
        <v>0</v>
      </c>
      <c r="U9" s="54">
        <f>'1388+032 MNB RHS'!I44</f>
        <v>0</v>
      </c>
      <c r="V9" s="54">
        <f>'1386+720 LHS '!I44</f>
        <v>0</v>
      </c>
      <c r="W9" s="54">
        <f>'1386+720 RHS'!I44</f>
        <v>0</v>
      </c>
      <c r="X9" s="54">
        <f>'1385+470 MNB LHS '!I42</f>
        <v>0</v>
      </c>
      <c r="Y9" s="54">
        <f>'1384+492 MNB LHS '!I41</f>
        <v>0</v>
      </c>
      <c r="Z9" s="54">
        <f>'1384+492 MNB RHS'!I41</f>
        <v>0</v>
      </c>
      <c r="AA9" s="54">
        <f>'1384+249 MNB LHS'!I41</f>
        <v>0</v>
      </c>
      <c r="AB9" s="54">
        <f>'1384+249 MNB RHS '!I41</f>
        <v>0</v>
      </c>
      <c r="AC9" s="54">
        <f>'1381+552 MNB LHS '!I41</f>
        <v>0</v>
      </c>
      <c r="AD9" s="54">
        <f>'1381+552 MNB RHS '!I41</f>
        <v>0</v>
      </c>
      <c r="AE9" s="54">
        <f>'1380+637 MNB LHS '!I41</f>
        <v>0</v>
      </c>
      <c r="AF9" s="54">
        <f>'1380+637 MNB RHS '!I41</f>
        <v>0</v>
      </c>
      <c r="AG9" s="54">
        <f>'1379+595 PUP LHS '!I41</f>
        <v>0</v>
      </c>
      <c r="AH9" s="54">
        <f>'1379+595 PUP RHS'!I41</f>
        <v>0</v>
      </c>
      <c r="AI9" s="54">
        <f>'1376+016 LHS '!I41</f>
        <v>0</v>
      </c>
      <c r="AJ9" s="54">
        <f>'1376+016 RHS '!I41</f>
        <v>0</v>
      </c>
      <c r="AK9" s="54">
        <f>'1375+045 LHS '!I42</f>
        <v>0</v>
      </c>
      <c r="AL9" s="54">
        <f>'1375+045 RHS '!I42</f>
        <v>0</v>
      </c>
      <c r="AM9" s="54">
        <f>'1374+900 LHS '!I45</f>
        <v>0</v>
      </c>
      <c r="AN9" s="54">
        <f>'1374+900 RHS '!I43</f>
        <v>0</v>
      </c>
      <c r="AO9" s="80">
        <f>'1373+880 LHS'!I43</f>
        <v>0</v>
      </c>
      <c r="AP9" s="80">
        <f>'1373+880 RHS '!I42</f>
        <v>0</v>
      </c>
      <c r="AQ9" s="61">
        <f>'1370+310 LHS '!I42</f>
        <v>0</v>
      </c>
      <c r="AR9" s="61">
        <f>'1370+310 RHS'!I42</f>
        <v>0</v>
      </c>
      <c r="AS9" s="61">
        <f>'1368+545 LHS'!I42</f>
        <v>0</v>
      </c>
      <c r="AT9" s="61">
        <f>'1368+545 RHS '!I42</f>
        <v>0</v>
      </c>
      <c r="AU9" s="54">
        <f>'1363+942 LHS '!I42</f>
        <v>0</v>
      </c>
      <c r="AV9" s="54">
        <f>'1363+942 RHS '!I42</f>
        <v>0</v>
      </c>
      <c r="AW9" s="54">
        <f>'1363+025 LHS '!I42</f>
        <v>0</v>
      </c>
      <c r="AX9" s="54">
        <f>'1363+025 RHS'!I42</f>
        <v>0</v>
      </c>
      <c r="AY9" s="61">
        <f>'1362+075 LHS'!I42</f>
        <v>0</v>
      </c>
      <c r="AZ9" s="61">
        <f>'1362+075 RHS '!I42</f>
        <v>0</v>
      </c>
      <c r="BA9" s="61">
        <f>'1361+629 LHS '!I42</f>
        <v>0</v>
      </c>
      <c r="BB9" s="61">
        <f>'1361+629 RHS '!I43</f>
        <v>0</v>
      </c>
      <c r="BC9" s="61">
        <f>'1360+365 LHS '!I43</f>
        <v>0</v>
      </c>
      <c r="BD9" s="61">
        <f>'1360+365 RHS'!I43</f>
        <v>0</v>
      </c>
      <c r="BE9" s="61">
        <f>'1358+406 LHS '!I43</f>
        <v>0</v>
      </c>
      <c r="BF9" s="61">
        <f>'1358+406 RHS'!I43</f>
        <v>0</v>
      </c>
      <c r="BG9" s="61">
        <f>'890+430 RHS Old '!I43</f>
        <v>0</v>
      </c>
      <c r="BH9" s="61">
        <f>'890+430 LHS '!I43</f>
        <v>0</v>
      </c>
      <c r="BI9" s="68">
        <f>'886+663 LHS '!I43</f>
        <v>0</v>
      </c>
      <c r="BJ9" s="91">
        <f t="shared" si="1"/>
        <v>0</v>
      </c>
    </row>
    <row r="10" spans="2:63" ht="52.75" hidden="1" customHeight="1" x14ac:dyDescent="0.9">
      <c r="B10" s="50">
        <v>8</v>
      </c>
      <c r="C10" s="56" t="s">
        <v>19</v>
      </c>
      <c r="D10" s="1">
        <f t="shared" si="0"/>
        <v>0</v>
      </c>
      <c r="E10" s="76">
        <f>'1427+000 LHS MNB '!I43</f>
        <v>0</v>
      </c>
      <c r="F10" s="1">
        <f>'1427+000 RHS MNB'!I42</f>
        <v>0</v>
      </c>
      <c r="G10" s="1">
        <f>'1425+045 LHS PUP'!I41</f>
        <v>0</v>
      </c>
      <c r="H10" s="54">
        <f>'1425+045 RHS PUP'!I41</f>
        <v>0</v>
      </c>
      <c r="I10" s="54">
        <f>'1024+415 BHS '!I44</f>
        <v>0</v>
      </c>
      <c r="J10" s="54">
        <f>'1422+600 MNB RHS'!I44</f>
        <v>0</v>
      </c>
      <c r="K10" s="54">
        <f>'1422+600 MNB LHS'!I43</f>
        <v>0</v>
      </c>
      <c r="L10" s="80">
        <f>'1415+180 MJB RHS '!I47</f>
        <v>0</v>
      </c>
      <c r="M10" s="54">
        <f>'1415+180 MJB LHS '!I46</f>
        <v>0</v>
      </c>
      <c r="N10" s="54">
        <f>'1412+725 LHS'!I42</f>
        <v>0</v>
      </c>
      <c r="O10" s="54">
        <f>'1412+725 RHS '!I42</f>
        <v>0</v>
      </c>
      <c r="P10" s="54">
        <f>'1408+469 LHS '!I42</f>
        <v>0</v>
      </c>
      <c r="Q10" s="54">
        <f>'1408+469 RHS '!I42</f>
        <v>0</v>
      </c>
      <c r="R10" s="54">
        <f>'1388+563 LHS '!I45</f>
        <v>0</v>
      </c>
      <c r="S10" s="54">
        <f>'1388+563  RHS '!I45</f>
        <v>0</v>
      </c>
      <c r="T10" s="54">
        <f>'1388+032 MNB LHS '!I45</f>
        <v>0</v>
      </c>
      <c r="U10" s="54">
        <f>'1388+032 MNB RHS'!I45</f>
        <v>0</v>
      </c>
      <c r="V10" s="54">
        <f>'1386+720 LHS '!I45</f>
        <v>0</v>
      </c>
      <c r="W10" s="54">
        <f>'1386+720 RHS'!I45</f>
        <v>0</v>
      </c>
      <c r="X10" s="54">
        <f>'1385+470 MNB LHS '!I43</f>
        <v>0</v>
      </c>
      <c r="Y10" s="54">
        <f>'1384+492 MNB LHS '!I42</f>
        <v>0</v>
      </c>
      <c r="Z10" s="54">
        <f>'1384+492 MNB RHS'!I42</f>
        <v>0</v>
      </c>
      <c r="AA10" s="54">
        <f>'1384+249 MNB LHS'!I42</f>
        <v>0</v>
      </c>
      <c r="AB10" s="54">
        <f>'1384+249 MNB RHS '!I42</f>
        <v>0</v>
      </c>
      <c r="AC10" s="54">
        <f>'1381+552 MNB LHS '!I42</f>
        <v>0</v>
      </c>
      <c r="AD10" s="54">
        <f>'1381+552 MNB RHS '!I42</f>
        <v>0</v>
      </c>
      <c r="AE10" s="54">
        <f>'1380+637 MNB LHS '!I42</f>
        <v>0</v>
      </c>
      <c r="AF10" s="54">
        <f>'1380+637 MNB RHS '!I42</f>
        <v>0</v>
      </c>
      <c r="AG10" s="54">
        <f>'1379+595 PUP LHS '!I42</f>
        <v>0</v>
      </c>
      <c r="AH10" s="54">
        <f>'1379+595 PUP RHS'!I42</f>
        <v>0</v>
      </c>
      <c r="AI10" s="54">
        <f>'1376+016 LHS '!I42</f>
        <v>0</v>
      </c>
      <c r="AJ10" s="54">
        <f>'1376+016 RHS '!I42</f>
        <v>0</v>
      </c>
      <c r="AK10" s="54">
        <f>'1375+045 LHS '!I43</f>
        <v>0</v>
      </c>
      <c r="AL10" s="54">
        <f>'1375+045 RHS '!I43</f>
        <v>0</v>
      </c>
      <c r="AM10" s="54">
        <f>'1374+900 LHS '!I46</f>
        <v>0</v>
      </c>
      <c r="AN10" s="54">
        <f>'1374+900 RHS '!I44</f>
        <v>0</v>
      </c>
      <c r="AO10" s="80">
        <f>'1373+880 LHS'!I44</f>
        <v>0</v>
      </c>
      <c r="AP10" s="80">
        <f>'1373+880 RHS '!I43</f>
        <v>0</v>
      </c>
      <c r="AQ10" s="61">
        <f>'1370+310 LHS '!I43</f>
        <v>0</v>
      </c>
      <c r="AR10" s="61">
        <f>'1370+310 RHS'!I43</f>
        <v>0</v>
      </c>
      <c r="AS10" s="61">
        <f>'1368+545 LHS'!I43</f>
        <v>0</v>
      </c>
      <c r="AT10" s="61">
        <f>'1368+545 RHS '!I43</f>
        <v>0</v>
      </c>
      <c r="AU10" s="54">
        <f>'1363+942 LHS '!I43</f>
        <v>0</v>
      </c>
      <c r="AV10" s="54">
        <f>'1363+942 RHS '!I43</f>
        <v>0</v>
      </c>
      <c r="AW10" s="54">
        <f>'1363+025 LHS '!I43</f>
        <v>0</v>
      </c>
      <c r="AX10" s="54">
        <f>'1363+025 RHS'!I43</f>
        <v>0</v>
      </c>
      <c r="AY10" s="61">
        <f>'1362+075 LHS'!I43</f>
        <v>0</v>
      </c>
      <c r="AZ10" s="61">
        <f>'1362+075 RHS '!I43</f>
        <v>0</v>
      </c>
      <c r="BA10" s="61">
        <f>'1361+629 LHS '!I43</f>
        <v>0</v>
      </c>
      <c r="BB10" s="61">
        <f>'1361+629 RHS '!I44</f>
        <v>0</v>
      </c>
      <c r="BC10" s="61">
        <f>'1360+365 LHS '!I44</f>
        <v>0</v>
      </c>
      <c r="BD10" s="61">
        <f>'1360+365 RHS'!I44</f>
        <v>0</v>
      </c>
      <c r="BE10" s="61">
        <f>'1358+406 LHS '!I44</f>
        <v>0</v>
      </c>
      <c r="BF10" s="61">
        <f>'1358+406 RHS'!I44</f>
        <v>0</v>
      </c>
      <c r="BG10" s="61">
        <f>'890+430 RHS Old '!I44</f>
        <v>0</v>
      </c>
      <c r="BH10" s="61">
        <f>'890+430 LHS '!I44</f>
        <v>0</v>
      </c>
      <c r="BI10" s="68">
        <f>'886+663 LHS '!I44</f>
        <v>0</v>
      </c>
      <c r="BJ10" s="91">
        <f t="shared" si="1"/>
        <v>0</v>
      </c>
    </row>
    <row r="11" spans="2:63" ht="52.75" hidden="1" customHeight="1" x14ac:dyDescent="0.9">
      <c r="B11" s="50">
        <v>9</v>
      </c>
      <c r="C11" s="56" t="s">
        <v>21</v>
      </c>
      <c r="D11" s="1">
        <f t="shared" si="0"/>
        <v>0</v>
      </c>
      <c r="E11" s="76">
        <f>'1427+000 LHS MNB '!I44</f>
        <v>0</v>
      </c>
      <c r="F11" s="1">
        <f>'1427+000 RHS MNB'!I43</f>
        <v>0</v>
      </c>
      <c r="G11" s="1">
        <f>'1425+045 LHS PUP'!I42</f>
        <v>0</v>
      </c>
      <c r="H11" s="54">
        <f>'1425+045 RHS PUP'!I42</f>
        <v>0</v>
      </c>
      <c r="I11" s="54">
        <f>'1024+415 BHS '!I45</f>
        <v>0</v>
      </c>
      <c r="J11" s="54">
        <f>'1422+600 MNB RHS'!I45</f>
        <v>0</v>
      </c>
      <c r="K11" s="54">
        <f>'1422+600 MNB LHS'!I44</f>
        <v>0</v>
      </c>
      <c r="L11" s="80">
        <f>'1415+180 MJB RHS '!I48</f>
        <v>0</v>
      </c>
      <c r="M11" s="54">
        <f>'1415+180 MJB LHS '!I47</f>
        <v>0</v>
      </c>
      <c r="N11" s="54">
        <f>'1412+725 LHS'!I43</f>
        <v>0</v>
      </c>
      <c r="O11" s="54">
        <f>'1412+725 RHS '!I43</f>
        <v>0</v>
      </c>
      <c r="P11" s="54">
        <f>'1408+469 LHS '!I43</f>
        <v>0</v>
      </c>
      <c r="Q11" s="54">
        <f>'1408+469 RHS '!I43</f>
        <v>0</v>
      </c>
      <c r="R11" s="54">
        <f>'1388+563 LHS '!I46</f>
        <v>0</v>
      </c>
      <c r="S11" s="54">
        <f>'1388+563  RHS '!I46</f>
        <v>0</v>
      </c>
      <c r="T11" s="54">
        <f>'1388+032 MNB LHS '!I46</f>
        <v>0</v>
      </c>
      <c r="U11" s="54">
        <f>'1388+032 MNB RHS'!I46</f>
        <v>0</v>
      </c>
      <c r="V11" s="54">
        <f>'1386+720 LHS '!I46</f>
        <v>0</v>
      </c>
      <c r="W11" s="54">
        <f>'1386+720 RHS'!I46</f>
        <v>0</v>
      </c>
      <c r="X11" s="54">
        <f>'1385+470 MNB LHS '!I44</f>
        <v>0</v>
      </c>
      <c r="Y11" s="54">
        <f>'1384+492 MNB LHS '!I43</f>
        <v>0</v>
      </c>
      <c r="Z11" s="54">
        <f>'1384+492 MNB RHS'!I43</f>
        <v>0</v>
      </c>
      <c r="AA11" s="54">
        <f>'1384+249 MNB LHS'!I43</f>
        <v>0</v>
      </c>
      <c r="AB11" s="54">
        <f>'1384+249 MNB RHS '!I43</f>
        <v>0</v>
      </c>
      <c r="AC11" s="54">
        <f>'1381+552 MNB LHS '!I43</f>
        <v>0</v>
      </c>
      <c r="AD11" s="54">
        <f>'1381+552 MNB RHS '!I43</f>
        <v>0</v>
      </c>
      <c r="AE11" s="54">
        <f>'1380+637 MNB LHS '!I43</f>
        <v>0</v>
      </c>
      <c r="AF11" s="54">
        <f>'1380+637 MNB RHS '!I43</f>
        <v>0</v>
      </c>
      <c r="AG11" s="54">
        <f>'1379+595 PUP LHS '!I43</f>
        <v>0</v>
      </c>
      <c r="AH11" s="54">
        <f>'1379+595 PUP RHS'!I43</f>
        <v>0</v>
      </c>
      <c r="AI11" s="54">
        <f>'1376+016 LHS '!I43</f>
        <v>0</v>
      </c>
      <c r="AJ11" s="54">
        <f>'1376+016 RHS '!I43</f>
        <v>0</v>
      </c>
      <c r="AK11" s="54">
        <f>'1375+045 LHS '!I44</f>
        <v>0</v>
      </c>
      <c r="AL11" s="54">
        <f>'1375+045 RHS '!I44</f>
        <v>0</v>
      </c>
      <c r="AM11" s="54">
        <f>'1374+900 LHS '!I47</f>
        <v>0</v>
      </c>
      <c r="AN11" s="54">
        <f>'1374+900 RHS '!I45</f>
        <v>0</v>
      </c>
      <c r="AO11" s="80">
        <f>'1373+880 LHS'!I45</f>
        <v>0</v>
      </c>
      <c r="AP11" s="80">
        <f>'1373+880 RHS '!I44</f>
        <v>0</v>
      </c>
      <c r="AQ11" s="61">
        <f>'1370+310 LHS '!I44</f>
        <v>0</v>
      </c>
      <c r="AR11" s="61">
        <f>'1370+310 RHS'!I44</f>
        <v>0</v>
      </c>
      <c r="AS11" s="61">
        <f>'1368+545 LHS'!I44</f>
        <v>0</v>
      </c>
      <c r="AT11" s="61">
        <f>'1368+545 RHS '!I44</f>
        <v>0</v>
      </c>
      <c r="AU11" s="54">
        <f>'1363+942 LHS '!I44</f>
        <v>0</v>
      </c>
      <c r="AV11" s="54">
        <f>'1363+942 RHS '!I44</f>
        <v>0</v>
      </c>
      <c r="AW11" s="54">
        <f>'1363+025 LHS '!I44</f>
        <v>0</v>
      </c>
      <c r="AX11" s="54">
        <f>'1363+025 RHS'!I44</f>
        <v>0</v>
      </c>
      <c r="AY11" s="61">
        <f>'1362+075 LHS'!I44</f>
        <v>0</v>
      </c>
      <c r="AZ11" s="61">
        <f>'1362+075 RHS '!I44</f>
        <v>0</v>
      </c>
      <c r="BA11" s="61">
        <f>'1361+629 LHS '!I44</f>
        <v>0</v>
      </c>
      <c r="BB11" s="61">
        <f>'1361+629 RHS '!I45</f>
        <v>0</v>
      </c>
      <c r="BC11" s="61">
        <f>'1360+365 LHS '!I45</f>
        <v>0</v>
      </c>
      <c r="BD11" s="61">
        <f>'1360+365 RHS'!I45</f>
        <v>0</v>
      </c>
      <c r="BE11" s="61">
        <f>'1358+406 LHS '!I45</f>
        <v>0</v>
      </c>
      <c r="BF11" s="61">
        <f>'1358+406 RHS'!I45</f>
        <v>0</v>
      </c>
      <c r="BG11" s="61">
        <f>'890+430 RHS Old '!I45</f>
        <v>0</v>
      </c>
      <c r="BH11" s="61">
        <f>'890+430 LHS '!I45</f>
        <v>0</v>
      </c>
      <c r="BI11" s="68">
        <f>'886+663 LHS '!I45</f>
        <v>0</v>
      </c>
      <c r="BJ11" s="91">
        <f t="shared" si="1"/>
        <v>0</v>
      </c>
    </row>
    <row r="12" spans="2:63" ht="52.75" hidden="1" customHeight="1" x14ac:dyDescent="0.9">
      <c r="B12" s="50">
        <v>10</v>
      </c>
      <c r="C12" s="56" t="s">
        <v>23</v>
      </c>
      <c r="D12" s="1">
        <f t="shared" si="0"/>
        <v>0</v>
      </c>
      <c r="E12" s="76">
        <f>'1427+000 LHS MNB '!I45</f>
        <v>0</v>
      </c>
      <c r="F12" s="1">
        <f>'1427+000 RHS MNB'!I44</f>
        <v>0</v>
      </c>
      <c r="G12" s="1">
        <f>'1425+045 LHS PUP'!I43</f>
        <v>0</v>
      </c>
      <c r="H12" s="54">
        <f>'1425+045 RHS PUP'!I43</f>
        <v>0</v>
      </c>
      <c r="I12" s="54">
        <f>'1024+415 BHS '!I46</f>
        <v>0</v>
      </c>
      <c r="J12" s="54">
        <f>'1422+600 MNB RHS'!I46</f>
        <v>0</v>
      </c>
      <c r="K12" s="54">
        <f>'1422+600 MNB LHS'!I45</f>
        <v>0</v>
      </c>
      <c r="L12" s="80">
        <f>'1415+180 MJB RHS '!I49</f>
        <v>0</v>
      </c>
      <c r="M12" s="54">
        <f>'1415+180 MJB LHS '!I48</f>
        <v>0</v>
      </c>
      <c r="N12" s="54">
        <f>'1412+725 LHS'!I44</f>
        <v>0</v>
      </c>
      <c r="O12" s="54">
        <f>'1412+725 RHS '!I44</f>
        <v>0</v>
      </c>
      <c r="P12" s="54">
        <f>'1408+469 LHS '!I44</f>
        <v>0</v>
      </c>
      <c r="Q12" s="54">
        <f>'1408+469 RHS '!I44</f>
        <v>0</v>
      </c>
      <c r="R12" s="54">
        <f>'1388+563 LHS '!I47</f>
        <v>0</v>
      </c>
      <c r="S12" s="54">
        <f>'1388+563  RHS '!I47</f>
        <v>0</v>
      </c>
      <c r="T12" s="54">
        <f>'1388+032 MNB LHS '!I47</f>
        <v>0</v>
      </c>
      <c r="U12" s="54">
        <f>'1388+032 MNB RHS'!I47</f>
        <v>0</v>
      </c>
      <c r="V12" s="54">
        <f>'1386+720 LHS '!I47</f>
        <v>0</v>
      </c>
      <c r="W12" s="54">
        <f>'1386+720 RHS'!I47</f>
        <v>0</v>
      </c>
      <c r="X12" s="54">
        <f>'1385+470 MNB LHS '!I45</f>
        <v>0</v>
      </c>
      <c r="Y12" s="54">
        <f>'1384+492 MNB LHS '!I44</f>
        <v>0</v>
      </c>
      <c r="Z12" s="54">
        <f>'1384+492 MNB RHS'!I44</f>
        <v>0</v>
      </c>
      <c r="AA12" s="54">
        <f>'1384+249 MNB LHS'!I44</f>
        <v>0</v>
      </c>
      <c r="AB12" s="54">
        <f>'1384+249 MNB RHS '!I44</f>
        <v>0</v>
      </c>
      <c r="AC12" s="54">
        <f>'1381+552 MNB LHS '!I44</f>
        <v>0</v>
      </c>
      <c r="AD12" s="54">
        <f>'1381+552 MNB RHS '!I44</f>
        <v>0</v>
      </c>
      <c r="AE12" s="54">
        <f>'1380+637 MNB LHS '!I44</f>
        <v>0</v>
      </c>
      <c r="AF12" s="54">
        <f>'1380+637 MNB RHS '!I44</f>
        <v>0</v>
      </c>
      <c r="AG12" s="54">
        <f>'1379+595 PUP LHS '!I44</f>
        <v>0</v>
      </c>
      <c r="AH12" s="54">
        <f>'1379+595 PUP RHS'!I44</f>
        <v>0</v>
      </c>
      <c r="AI12" s="54">
        <f>'1376+016 LHS '!I44</f>
        <v>0</v>
      </c>
      <c r="AJ12" s="54">
        <f>'1376+016 RHS '!I44</f>
        <v>0</v>
      </c>
      <c r="AK12" s="54">
        <f>'1375+045 LHS '!I45</f>
        <v>0</v>
      </c>
      <c r="AL12" s="54">
        <f>'1375+045 RHS '!I45</f>
        <v>0</v>
      </c>
      <c r="AM12" s="54">
        <f>'1374+900 LHS '!I48</f>
        <v>0</v>
      </c>
      <c r="AN12" s="54">
        <f>'1374+900 RHS '!I46</f>
        <v>0</v>
      </c>
      <c r="AO12" s="80">
        <f>'1373+880 LHS'!I46</f>
        <v>0</v>
      </c>
      <c r="AP12" s="80">
        <f>'1373+880 RHS '!I45</f>
        <v>0</v>
      </c>
      <c r="AQ12" s="61">
        <f>'1370+310 LHS '!I45</f>
        <v>0</v>
      </c>
      <c r="AR12" s="61">
        <f>'1370+310 RHS'!I45</f>
        <v>0</v>
      </c>
      <c r="AS12" s="61">
        <f>'1368+545 LHS'!I45</f>
        <v>0</v>
      </c>
      <c r="AT12" s="61">
        <f>'1368+545 RHS '!I45</f>
        <v>0</v>
      </c>
      <c r="AU12" s="54">
        <f>'1363+942 LHS '!I45</f>
        <v>0</v>
      </c>
      <c r="AV12" s="54">
        <f>'1363+942 RHS '!I45</f>
        <v>0</v>
      </c>
      <c r="AW12" s="54">
        <f>'1363+025 LHS '!I45</f>
        <v>0</v>
      </c>
      <c r="AX12" s="54">
        <f>'1363+025 RHS'!I45</f>
        <v>0</v>
      </c>
      <c r="AY12" s="61">
        <f>'1362+075 LHS'!I45</f>
        <v>0</v>
      </c>
      <c r="AZ12" s="61">
        <f>'1362+075 RHS '!I45</f>
        <v>0</v>
      </c>
      <c r="BA12" s="61">
        <f>'1361+629 LHS '!I45</f>
        <v>0</v>
      </c>
      <c r="BB12" s="61">
        <f>'1361+629 RHS '!I46</f>
        <v>0</v>
      </c>
      <c r="BC12" s="61">
        <f>'1360+365 LHS '!I46</f>
        <v>0</v>
      </c>
      <c r="BD12" s="61">
        <f>'1360+365 RHS'!I46</f>
        <v>0</v>
      </c>
      <c r="BE12" s="61">
        <f>'1358+406 LHS '!I46</f>
        <v>0</v>
      </c>
      <c r="BF12" s="61">
        <f>'1358+406 RHS'!I46</f>
        <v>0</v>
      </c>
      <c r="BG12" s="61">
        <f>'890+430 RHS Old '!I46</f>
        <v>0</v>
      </c>
      <c r="BH12" s="61">
        <f>'890+430 LHS '!I46</f>
        <v>0</v>
      </c>
      <c r="BI12" s="68">
        <f>'886+663 LHS '!I46</f>
        <v>0</v>
      </c>
      <c r="BJ12" s="91">
        <f t="shared" si="1"/>
        <v>0</v>
      </c>
    </row>
    <row r="13" spans="2:63" ht="26.5" hidden="1" customHeight="1" x14ac:dyDescent="0.9">
      <c r="B13" s="50">
        <v>11</v>
      </c>
      <c r="C13" s="56" t="s">
        <v>24</v>
      </c>
      <c r="D13" s="1">
        <f t="shared" si="0"/>
        <v>0</v>
      </c>
      <c r="E13" s="76">
        <f>'1427+000 LHS MNB '!I46</f>
        <v>0</v>
      </c>
      <c r="F13" s="1">
        <f>'1427+000 RHS MNB'!I45</f>
        <v>0</v>
      </c>
      <c r="G13" s="1">
        <f>'1425+045 LHS PUP'!I44</f>
        <v>0</v>
      </c>
      <c r="H13" s="54">
        <f>'1425+045 RHS PUP'!I44</f>
        <v>0</v>
      </c>
      <c r="I13" s="54">
        <f>'1024+415 BHS '!I47</f>
        <v>0</v>
      </c>
      <c r="J13" s="54">
        <f>'1422+600 MNB RHS'!I47</f>
        <v>0</v>
      </c>
      <c r="K13" s="54">
        <f>'1422+600 MNB LHS'!I46</f>
        <v>0</v>
      </c>
      <c r="L13" s="80">
        <f>'1415+180 MJB RHS '!I50</f>
        <v>0</v>
      </c>
      <c r="M13" s="54">
        <f>'1415+180 MJB LHS '!I49</f>
        <v>0</v>
      </c>
      <c r="N13" s="54">
        <f>'1412+725 LHS'!I45</f>
        <v>0</v>
      </c>
      <c r="O13" s="54">
        <f>'1412+725 RHS '!I45</f>
        <v>0</v>
      </c>
      <c r="P13" s="54">
        <f>'1408+469 LHS '!I45</f>
        <v>0</v>
      </c>
      <c r="Q13" s="54">
        <f>'1408+469 RHS '!I45</f>
        <v>0</v>
      </c>
      <c r="R13" s="54">
        <f>'1388+563 LHS '!I48</f>
        <v>0</v>
      </c>
      <c r="S13" s="54">
        <f>'1388+563  RHS '!I48</f>
        <v>0</v>
      </c>
      <c r="T13" s="54">
        <f>'1388+032 MNB LHS '!I48</f>
        <v>0</v>
      </c>
      <c r="U13" s="54">
        <f>'1388+032 MNB RHS'!I48</f>
        <v>0</v>
      </c>
      <c r="V13" s="54">
        <f>'1386+720 LHS '!I48</f>
        <v>0</v>
      </c>
      <c r="W13" s="54">
        <f>'1386+720 RHS'!I48</f>
        <v>0</v>
      </c>
      <c r="X13" s="54">
        <f>'1385+470 MNB LHS '!I46</f>
        <v>0</v>
      </c>
      <c r="Y13" s="54">
        <f>'1384+492 MNB LHS '!I45</f>
        <v>0</v>
      </c>
      <c r="Z13" s="54">
        <f>'1384+492 MNB RHS'!I45</f>
        <v>0</v>
      </c>
      <c r="AA13" s="54">
        <f>'1384+249 MNB LHS'!I45</f>
        <v>0</v>
      </c>
      <c r="AB13" s="54">
        <f>'1384+249 MNB RHS '!I45</f>
        <v>0</v>
      </c>
      <c r="AC13" s="54">
        <f>'1381+552 MNB LHS '!I45</f>
        <v>0</v>
      </c>
      <c r="AD13" s="54">
        <f>'1381+552 MNB RHS '!I45</f>
        <v>0</v>
      </c>
      <c r="AE13" s="54">
        <f>'1380+637 MNB LHS '!I45</f>
        <v>0</v>
      </c>
      <c r="AF13" s="54">
        <f>'1380+637 MNB RHS '!I45</f>
        <v>0</v>
      </c>
      <c r="AG13" s="54">
        <f>'1379+595 PUP LHS '!I45</f>
        <v>0</v>
      </c>
      <c r="AH13" s="54">
        <f>'1379+595 PUP RHS'!I45</f>
        <v>0</v>
      </c>
      <c r="AI13" s="54">
        <f>'1376+016 LHS '!I45</f>
        <v>0</v>
      </c>
      <c r="AJ13" s="54">
        <f>'1376+016 RHS '!I45</f>
        <v>0</v>
      </c>
      <c r="AK13" s="54">
        <f>'1375+045 LHS '!I46</f>
        <v>0</v>
      </c>
      <c r="AL13" s="54">
        <f>'1375+045 RHS '!I46</f>
        <v>0</v>
      </c>
      <c r="AM13" s="54">
        <f>'1374+900 LHS '!I49</f>
        <v>0</v>
      </c>
      <c r="AN13" s="54">
        <f>'1374+900 RHS '!I47</f>
        <v>0</v>
      </c>
      <c r="AO13" s="80">
        <f>'1373+880 LHS'!I47</f>
        <v>0</v>
      </c>
      <c r="AP13" s="80">
        <f>'1373+880 RHS '!I46</f>
        <v>0</v>
      </c>
      <c r="AQ13" s="61">
        <f>'1370+310 LHS '!I46</f>
        <v>0</v>
      </c>
      <c r="AR13" s="61">
        <f>'1370+310 RHS'!I46</f>
        <v>0</v>
      </c>
      <c r="AS13" s="61">
        <f>'1368+545 LHS'!I46</f>
        <v>0</v>
      </c>
      <c r="AT13" s="61">
        <f>'1368+545 RHS '!I46</f>
        <v>0</v>
      </c>
      <c r="AU13" s="54">
        <f>'1363+942 LHS '!I46</f>
        <v>0</v>
      </c>
      <c r="AV13" s="54">
        <f>'1363+942 RHS '!I46</f>
        <v>0</v>
      </c>
      <c r="AW13" s="54">
        <f>'1363+025 LHS '!I46</f>
        <v>0</v>
      </c>
      <c r="AX13" s="54">
        <f>'1363+025 RHS'!I46</f>
        <v>0</v>
      </c>
      <c r="AY13" s="61">
        <f>'1362+075 LHS'!I46</f>
        <v>0</v>
      </c>
      <c r="AZ13" s="61">
        <f>'1362+075 RHS '!I46</f>
        <v>0</v>
      </c>
      <c r="BA13" s="61">
        <f>'1361+629 LHS '!I46</f>
        <v>0</v>
      </c>
      <c r="BB13" s="61">
        <f>'1361+629 RHS '!I47</f>
        <v>0</v>
      </c>
      <c r="BC13" s="61">
        <f>'1360+365 LHS '!I47</f>
        <v>0</v>
      </c>
      <c r="BD13" s="61">
        <f>'1360+365 RHS'!I47</f>
        <v>0</v>
      </c>
      <c r="BE13" s="61">
        <f>'1358+406 LHS '!I47</f>
        <v>0</v>
      </c>
      <c r="BF13" s="61">
        <f>'1358+406 RHS'!I47</f>
        <v>0</v>
      </c>
      <c r="BG13" s="61">
        <f>'890+430 RHS Old '!I47</f>
        <v>0</v>
      </c>
      <c r="BH13" s="61">
        <f>'890+430 LHS '!I47</f>
        <v>0</v>
      </c>
      <c r="BI13" s="68">
        <f>'886+663 LHS '!I47</f>
        <v>0</v>
      </c>
      <c r="BJ13" s="91">
        <f t="shared" si="1"/>
        <v>0</v>
      </c>
    </row>
    <row r="14" spans="2:63" ht="26.5" customHeight="1" x14ac:dyDescent="0.9">
      <c r="B14" s="50">
        <v>12</v>
      </c>
      <c r="C14" s="56" t="s">
        <v>25</v>
      </c>
      <c r="D14" s="1">
        <f t="shared" si="0"/>
        <v>8</v>
      </c>
      <c r="E14" s="76">
        <f>'1427+000 LHS MNB '!I47</f>
        <v>0</v>
      </c>
      <c r="F14" s="1">
        <f>'1427+000 RHS MNB'!I46</f>
        <v>0</v>
      </c>
      <c r="G14" s="1">
        <f>'1425+045 LHS PUP'!I45</f>
        <v>0</v>
      </c>
      <c r="H14" s="54">
        <f>'1425+045 RHS PUP'!I45</f>
        <v>0</v>
      </c>
      <c r="I14" s="54">
        <f>'1024+415 BHS '!I48</f>
        <v>0</v>
      </c>
      <c r="J14" s="54">
        <f>'1422+600 MNB RHS'!I48</f>
        <v>0</v>
      </c>
      <c r="K14" s="54">
        <f>'1422+600 MNB LHS'!I47</f>
        <v>0</v>
      </c>
      <c r="L14" s="80">
        <f>'1415+180 MJB RHS '!I51</f>
        <v>0</v>
      </c>
      <c r="M14" s="54">
        <f>'1415+180 MJB LHS '!I50</f>
        <v>0</v>
      </c>
      <c r="N14" s="54">
        <f>'1412+725 LHS'!I46</f>
        <v>0</v>
      </c>
      <c r="O14" s="54">
        <f>'1412+725 RHS '!I46</f>
        <v>0</v>
      </c>
      <c r="P14" s="54">
        <f>'1408+469 LHS '!I46</f>
        <v>0</v>
      </c>
      <c r="Q14" s="54">
        <f>'1408+469 RHS '!I46</f>
        <v>0</v>
      </c>
      <c r="R14" s="54">
        <f>'1388+563 LHS '!I49</f>
        <v>0</v>
      </c>
      <c r="S14" s="54">
        <f>'1388+563  RHS '!I49</f>
        <v>0</v>
      </c>
      <c r="T14" s="54">
        <f>'1388+032 MNB LHS '!I49</f>
        <v>0</v>
      </c>
      <c r="U14" s="54">
        <f>'1388+032 MNB RHS'!I49</f>
        <v>0</v>
      </c>
      <c r="V14" s="54">
        <f>'1386+720 LHS '!I49</f>
        <v>0</v>
      </c>
      <c r="W14" s="54">
        <f>'1386+720 RHS'!I49</f>
        <v>0</v>
      </c>
      <c r="X14" s="54">
        <f>'1385+470 MNB LHS '!I47</f>
        <v>0</v>
      </c>
      <c r="Y14" s="54">
        <f>'1384+492 MNB LHS '!I46</f>
        <v>0</v>
      </c>
      <c r="Z14" s="54">
        <f>'1384+492 MNB RHS'!I46</f>
        <v>0</v>
      </c>
      <c r="AA14" s="54">
        <f>'1384+249 MNB LHS'!I46</f>
        <v>0</v>
      </c>
      <c r="AB14" s="54">
        <f>'1384+249 MNB RHS '!I46</f>
        <v>0</v>
      </c>
      <c r="AC14" s="54">
        <f>'1381+552 MNB LHS '!I46</f>
        <v>0</v>
      </c>
      <c r="AD14" s="54">
        <f>'1381+552 MNB RHS '!I46</f>
        <v>0</v>
      </c>
      <c r="AE14" s="54">
        <f>'1380+637 MNB LHS '!I46</f>
        <v>0</v>
      </c>
      <c r="AF14" s="54">
        <f>'1380+637 MNB RHS '!I46</f>
        <v>0</v>
      </c>
      <c r="AG14" s="54">
        <f>'1379+595 PUP LHS '!I46</f>
        <v>0</v>
      </c>
      <c r="AH14" s="54">
        <f>'1379+595 PUP RHS'!I46</f>
        <v>0</v>
      </c>
      <c r="AI14" s="54">
        <f>'1376+016 LHS '!I46</f>
        <v>0</v>
      </c>
      <c r="AJ14" s="54">
        <f>'1376+016 RHS '!I46</f>
        <v>0</v>
      </c>
      <c r="AK14" s="54">
        <f>'1375+045 LHS '!I47</f>
        <v>0</v>
      </c>
      <c r="AL14" s="54">
        <f>'1375+045 RHS '!I47</f>
        <v>0</v>
      </c>
      <c r="AM14" s="54">
        <f>'1374+900 LHS '!I50</f>
        <v>0</v>
      </c>
      <c r="AN14" s="54">
        <f>'1374+900 RHS '!I48</f>
        <v>0</v>
      </c>
      <c r="AO14" s="80">
        <f>'1373+880 LHS'!I48</f>
        <v>0</v>
      </c>
      <c r="AP14" s="80">
        <f>'1373+880 RHS '!I47</f>
        <v>0</v>
      </c>
      <c r="AQ14" s="61">
        <f>'1370+310 LHS '!I47</f>
        <v>0</v>
      </c>
      <c r="AR14" s="61">
        <f>'1370+310 RHS'!I47</f>
        <v>0</v>
      </c>
      <c r="AS14" s="61">
        <f>'1368+545 LHS'!I47</f>
        <v>0</v>
      </c>
      <c r="AT14" s="61">
        <f>'1368+545 RHS '!I47</f>
        <v>0</v>
      </c>
      <c r="AU14" s="54">
        <f>'1363+942 LHS '!I47</f>
        <v>0</v>
      </c>
      <c r="AV14" s="54">
        <f>'1363+942 RHS '!I47</f>
        <v>0</v>
      </c>
      <c r="AW14" s="54">
        <f>'1363+025 LHS '!I47</f>
        <v>0</v>
      </c>
      <c r="AX14" s="54">
        <f>'1363+025 RHS'!I47</f>
        <v>0</v>
      </c>
      <c r="AY14" s="61">
        <f>'1362+075 LHS'!I47</f>
        <v>0</v>
      </c>
      <c r="AZ14" s="61">
        <f>'1362+075 RHS '!I47</f>
        <v>0</v>
      </c>
      <c r="BA14" s="61">
        <f>'1361+629 LHS '!I47</f>
        <v>0</v>
      </c>
      <c r="BB14" s="61">
        <f>'1361+629 RHS '!I48</f>
        <v>8</v>
      </c>
      <c r="BC14" s="61">
        <f>'1360+365 LHS '!I48</f>
        <v>0</v>
      </c>
      <c r="BD14" s="61">
        <f>'1360+365 RHS'!I48</f>
        <v>0</v>
      </c>
      <c r="BE14" s="61">
        <f>'1358+406 LHS '!I48</f>
        <v>0</v>
      </c>
      <c r="BF14" s="61">
        <f>'1358+406 RHS'!I48</f>
        <v>0</v>
      </c>
      <c r="BG14" s="61">
        <f>'890+430 RHS Old '!I48</f>
        <v>0</v>
      </c>
      <c r="BH14" s="61">
        <f>'890+430 LHS '!I48</f>
        <v>0</v>
      </c>
      <c r="BI14" s="68">
        <f>'886+663 LHS '!I48</f>
        <v>0</v>
      </c>
      <c r="BJ14" s="91">
        <f t="shared" si="1"/>
        <v>8</v>
      </c>
      <c r="BK14" s="8" t="b">
        <f t="shared" ref="BK14:BK15" si="2">BJ14=D14</f>
        <v>1</v>
      </c>
    </row>
    <row r="15" spans="2:63" ht="52.75" customHeight="1" x14ac:dyDescent="0.9">
      <c r="B15" s="50">
        <v>13</v>
      </c>
      <c r="C15" s="56" t="s">
        <v>26</v>
      </c>
      <c r="D15" s="1">
        <f>SUM(E15:BI15)</f>
        <v>348</v>
      </c>
      <c r="E15" s="76">
        <f>'1427+000 LHS MNB '!I48</f>
        <v>0</v>
      </c>
      <c r="F15" s="1">
        <f>'1427+000 RHS MNB'!I47</f>
        <v>0</v>
      </c>
      <c r="G15" s="1">
        <f>'1425+045 LHS PUP'!I46</f>
        <v>0</v>
      </c>
      <c r="H15" s="54">
        <f>'1425+045 RHS PUP'!I46</f>
        <v>0</v>
      </c>
      <c r="I15" s="54">
        <f>'1024+415 BHS '!I49</f>
        <v>0</v>
      </c>
      <c r="J15" s="54">
        <f>'1422+600 MNB RHS'!I49</f>
        <v>0</v>
      </c>
      <c r="K15" s="54">
        <f>'1422+600 MNB LHS'!I48</f>
        <v>0</v>
      </c>
      <c r="L15" s="80">
        <f>'1415+180 MJB RHS '!I52</f>
        <v>0</v>
      </c>
      <c r="M15" s="54">
        <f>'1415+180 MJB LHS '!I51</f>
        <v>0</v>
      </c>
      <c r="N15" s="54">
        <f>'1412+725 LHS'!I47</f>
        <v>0</v>
      </c>
      <c r="O15" s="54">
        <f>'1412+725 RHS '!I47</f>
        <v>0</v>
      </c>
      <c r="P15" s="54">
        <f>'1408+469 LHS '!I47</f>
        <v>0</v>
      </c>
      <c r="Q15" s="54">
        <f>'1408+469 RHS '!I47</f>
        <v>0</v>
      </c>
      <c r="R15" s="54">
        <f>'1388+563 LHS '!I50</f>
        <v>0</v>
      </c>
      <c r="S15" s="54">
        <f>'1388+563  RHS '!I50</f>
        <v>0</v>
      </c>
      <c r="T15" s="54">
        <f>'1388+032 MNB LHS '!I50</f>
        <v>0</v>
      </c>
      <c r="U15" s="54">
        <f>'1388+032 MNB RHS'!I50</f>
        <v>0</v>
      </c>
      <c r="V15" s="54">
        <f>'1386+720 LHS '!I50</f>
        <v>0</v>
      </c>
      <c r="W15" s="54">
        <f>'1386+720 RHS'!I50</f>
        <v>0</v>
      </c>
      <c r="X15" s="54">
        <f>'1385+470 MNB LHS '!I48</f>
        <v>0</v>
      </c>
      <c r="Y15" s="54">
        <f>'1384+492 MNB LHS '!I47</f>
        <v>0</v>
      </c>
      <c r="Z15" s="54">
        <f>'1384+492 MNB RHS'!I47</f>
        <v>0</v>
      </c>
      <c r="AA15" s="54">
        <f>'1384+249 MNB LHS'!I47</f>
        <v>0</v>
      </c>
      <c r="AB15" s="54">
        <f>'1384+249 MNB RHS '!I47</f>
        <v>0</v>
      </c>
      <c r="AC15" s="54">
        <f>'1381+552 MNB LHS '!I47</f>
        <v>0</v>
      </c>
      <c r="AD15" s="54">
        <f>'1381+552 MNB RHS '!I47</f>
        <v>0</v>
      </c>
      <c r="AE15" s="54">
        <f>'1380+637 MNB LHS '!I47</f>
        <v>0</v>
      </c>
      <c r="AF15" s="54">
        <f>'1380+637 MNB RHS '!I47</f>
        <v>0</v>
      </c>
      <c r="AG15" s="54">
        <f>'1379+595 PUP LHS '!I47</f>
        <v>0</v>
      </c>
      <c r="AH15" s="54">
        <f>'1379+595 PUP RHS'!I47</f>
        <v>0</v>
      </c>
      <c r="AI15" s="54">
        <f>'1376+016 LHS '!I47</f>
        <v>0</v>
      </c>
      <c r="AJ15" s="54">
        <f>'1376+016 RHS '!I47</f>
        <v>0</v>
      </c>
      <c r="AK15" s="54">
        <f>'1375+045 LHS '!I48</f>
        <v>0</v>
      </c>
      <c r="AL15" s="54">
        <f>'1375+045 RHS '!I48</f>
        <v>0</v>
      </c>
      <c r="AM15" s="54">
        <f>'1374+900 LHS '!I51</f>
        <v>34</v>
      </c>
      <c r="AN15" s="54">
        <f>'1374+900 RHS '!I49</f>
        <v>34</v>
      </c>
      <c r="AO15" s="80">
        <f>'1373+880 LHS'!I49</f>
        <v>8</v>
      </c>
      <c r="AP15" s="80">
        <f>'1373+880 RHS '!I48</f>
        <v>8</v>
      </c>
      <c r="AQ15" s="61">
        <f>'1370+310 LHS '!I48</f>
        <v>0</v>
      </c>
      <c r="AR15" s="61">
        <f>'1370+310 RHS'!I48</f>
        <v>0</v>
      </c>
      <c r="AS15" s="61">
        <f>'1368+545 LHS'!I48</f>
        <v>0</v>
      </c>
      <c r="AT15" s="61">
        <f>'1368+545 RHS '!I48</f>
        <v>0</v>
      </c>
      <c r="AU15" s="54">
        <f>'1363+942 LHS '!I48</f>
        <v>0</v>
      </c>
      <c r="AV15" s="54">
        <f>'1363+942 RHS '!I48</f>
        <v>8</v>
      </c>
      <c r="AW15" s="54">
        <f>'1363+025 LHS '!I48</f>
        <v>0</v>
      </c>
      <c r="AX15" s="54">
        <f>'1363+025 RHS'!I48</f>
        <v>0</v>
      </c>
      <c r="AY15" s="61">
        <f>'1362+075 LHS'!I48</f>
        <v>0</v>
      </c>
      <c r="AZ15" s="61">
        <f>'1362+075 RHS '!I48</f>
        <v>0</v>
      </c>
      <c r="BA15" s="61">
        <f>'1361+629 LHS '!I48</f>
        <v>0</v>
      </c>
      <c r="BB15" s="61">
        <f>'1361+629 RHS '!I49</f>
        <v>8</v>
      </c>
      <c r="BC15" s="61">
        <f>'1360+365 LHS '!I49</f>
        <v>0</v>
      </c>
      <c r="BD15" s="61">
        <f>'1360+365 RHS'!I49</f>
        <v>0</v>
      </c>
      <c r="BE15" s="61">
        <f>'1358+406 LHS '!I49</f>
        <v>0</v>
      </c>
      <c r="BF15" s="61">
        <f>'1358+406 RHS'!I49</f>
        <v>0</v>
      </c>
      <c r="BG15" s="61">
        <f>'890+430 RHS Old '!I49</f>
        <v>0</v>
      </c>
      <c r="BH15" s="61">
        <f>'890+430 LHS '!I49</f>
        <v>124</v>
      </c>
      <c r="BI15" s="68">
        <f>'886+663 LHS '!I49</f>
        <v>124</v>
      </c>
      <c r="BJ15" s="91">
        <f t="shared" si="1"/>
        <v>348</v>
      </c>
      <c r="BK15" s="8" t="b">
        <f t="shared" si="2"/>
        <v>1</v>
      </c>
    </row>
    <row r="16" spans="2:63" ht="52.75" hidden="1" customHeight="1" x14ac:dyDescent="0.9">
      <c r="B16" s="50">
        <v>14</v>
      </c>
      <c r="C16" s="56" t="s">
        <v>27</v>
      </c>
      <c r="D16" s="1">
        <f t="shared" si="0"/>
        <v>0</v>
      </c>
      <c r="E16" s="76">
        <f>'1427+000 LHS MNB '!I49</f>
        <v>0</v>
      </c>
      <c r="F16" s="1">
        <f>'1427+000 RHS MNB'!I48</f>
        <v>0</v>
      </c>
      <c r="G16" s="1">
        <f>'1425+045 LHS PUP'!I47</f>
        <v>0</v>
      </c>
      <c r="H16" s="54">
        <f>'1425+045 RHS PUP'!I47</f>
        <v>0</v>
      </c>
      <c r="I16" s="54">
        <f>'1024+415 BHS '!I50</f>
        <v>0</v>
      </c>
      <c r="J16" s="54">
        <f>'1422+600 MNB RHS'!I50</f>
        <v>0</v>
      </c>
      <c r="K16" s="54">
        <f>'1422+600 MNB LHS'!I49</f>
        <v>0</v>
      </c>
      <c r="L16" s="80">
        <f>'1415+180 MJB RHS '!I53</f>
        <v>0</v>
      </c>
      <c r="M16" s="54">
        <f>'1415+180 MJB LHS '!I52</f>
        <v>0</v>
      </c>
      <c r="N16" s="54">
        <f>'1412+725 LHS'!I48</f>
        <v>0</v>
      </c>
      <c r="O16" s="54">
        <f>'1412+725 RHS '!I48</f>
        <v>0</v>
      </c>
      <c r="P16" s="54">
        <f>'1408+469 LHS '!I48</f>
        <v>0</v>
      </c>
      <c r="Q16" s="54">
        <f>'1408+469 RHS '!I48</f>
        <v>0</v>
      </c>
      <c r="R16" s="54">
        <f>'1388+563 LHS '!I51</f>
        <v>0</v>
      </c>
      <c r="S16" s="54">
        <f>'1388+563  RHS '!I51</f>
        <v>0</v>
      </c>
      <c r="T16" s="54">
        <f>'1388+032 MNB LHS '!I51</f>
        <v>0</v>
      </c>
      <c r="U16" s="54">
        <f>'1388+032 MNB RHS'!I51</f>
        <v>0</v>
      </c>
      <c r="V16" s="54">
        <f>'1386+720 LHS '!I51</f>
        <v>0</v>
      </c>
      <c r="W16" s="54">
        <f>'1386+720 RHS'!I51</f>
        <v>0</v>
      </c>
      <c r="X16" s="54">
        <f>'1385+470 MNB LHS '!I49</f>
        <v>0</v>
      </c>
      <c r="Y16" s="54">
        <f>'1384+492 MNB LHS '!I48</f>
        <v>0</v>
      </c>
      <c r="Z16" s="54">
        <f>'1384+492 MNB RHS'!I48</f>
        <v>0</v>
      </c>
      <c r="AA16" s="54">
        <f>'1384+249 MNB LHS'!I48</f>
        <v>0</v>
      </c>
      <c r="AB16" s="54">
        <f>'1384+249 MNB RHS '!I48</f>
        <v>0</v>
      </c>
      <c r="AC16" s="54">
        <f>'1381+552 MNB LHS '!I48</f>
        <v>0</v>
      </c>
      <c r="AD16" s="54">
        <f>'1381+552 MNB RHS '!I48</f>
        <v>0</v>
      </c>
      <c r="AE16" s="54">
        <f>'1380+637 MNB LHS '!I48</f>
        <v>0</v>
      </c>
      <c r="AF16" s="54">
        <f>'1380+637 MNB RHS '!I48</f>
        <v>0</v>
      </c>
      <c r="AG16" s="54">
        <f>'1379+595 PUP LHS '!I48</f>
        <v>0</v>
      </c>
      <c r="AH16" s="54">
        <f>'1379+595 PUP RHS'!I48</f>
        <v>0</v>
      </c>
      <c r="AI16" s="54">
        <f>'1376+016 LHS '!I48</f>
        <v>0</v>
      </c>
      <c r="AJ16" s="54">
        <f>'1376+016 RHS '!I48</f>
        <v>0</v>
      </c>
      <c r="AK16" s="54">
        <f>'1375+045 LHS '!I49</f>
        <v>0</v>
      </c>
      <c r="AL16" s="54">
        <f>'1375+045 RHS '!I49</f>
        <v>0</v>
      </c>
      <c r="AM16" s="54">
        <f>'1374+900 LHS '!I52</f>
        <v>0</v>
      </c>
      <c r="AN16" s="54">
        <f>'1374+900 RHS '!I50</f>
        <v>0</v>
      </c>
      <c r="AO16" s="80">
        <f>'1373+880 LHS'!I50</f>
        <v>0</v>
      </c>
      <c r="AP16" s="80">
        <f>'1373+880 RHS '!I49</f>
        <v>0</v>
      </c>
      <c r="AQ16" s="61">
        <f>'1370+310 LHS '!I49</f>
        <v>0</v>
      </c>
      <c r="AR16" s="61">
        <f>'1370+310 RHS'!I49</f>
        <v>0</v>
      </c>
      <c r="AS16" s="61">
        <f>'1368+545 LHS'!I49</f>
        <v>0</v>
      </c>
      <c r="AT16" s="61">
        <f>'1368+545 RHS '!I49</f>
        <v>0</v>
      </c>
      <c r="AU16" s="54">
        <f>'1363+942 LHS '!I49</f>
        <v>0</v>
      </c>
      <c r="AV16" s="54">
        <f>'1363+942 RHS '!I49</f>
        <v>0</v>
      </c>
      <c r="AW16" s="54">
        <f>'1363+025 LHS '!I49</f>
        <v>0</v>
      </c>
      <c r="AX16" s="54">
        <f>'1363+025 RHS'!I49</f>
        <v>0</v>
      </c>
      <c r="AY16" s="61">
        <f>'1362+075 LHS'!I49</f>
        <v>0</v>
      </c>
      <c r="AZ16" s="61">
        <f>'1362+075 RHS '!I49</f>
        <v>0</v>
      </c>
      <c r="BA16" s="61">
        <f>'1361+629 LHS '!I49</f>
        <v>0</v>
      </c>
      <c r="BB16" s="61">
        <f>'1361+629 RHS '!I50</f>
        <v>0</v>
      </c>
      <c r="BC16" s="61">
        <f>'1360+365 LHS '!I50</f>
        <v>0</v>
      </c>
      <c r="BD16" s="61">
        <f>'1360+365 RHS'!I50</f>
        <v>0</v>
      </c>
      <c r="BE16" s="61">
        <f>'1358+406 LHS '!I50</f>
        <v>0</v>
      </c>
      <c r="BF16" s="61">
        <f>'1358+406 RHS'!I50</f>
        <v>0</v>
      </c>
      <c r="BG16" s="61">
        <f>'890+430 RHS Old '!I50</f>
        <v>0</v>
      </c>
      <c r="BH16" s="61">
        <f>'890+430 LHS '!I50</f>
        <v>0</v>
      </c>
      <c r="BI16" s="68">
        <f>'886+663 LHS '!I50</f>
        <v>0</v>
      </c>
      <c r="BJ16" s="91">
        <f t="shared" si="1"/>
        <v>0</v>
      </c>
    </row>
    <row r="17" spans="2:63" ht="52.75" customHeight="1" x14ac:dyDescent="0.9">
      <c r="B17" s="50">
        <v>15</v>
      </c>
      <c r="C17" s="56" t="s">
        <v>28</v>
      </c>
      <c r="D17" s="1">
        <f t="shared" si="0"/>
        <v>10</v>
      </c>
      <c r="E17" s="76">
        <f>'1427+000 LHS MNB '!I50</f>
        <v>0</v>
      </c>
      <c r="F17" s="1">
        <f>'1427+000 RHS MNB'!I49</f>
        <v>0</v>
      </c>
      <c r="G17" s="1">
        <f>'1425+045 LHS PUP'!I48</f>
        <v>0</v>
      </c>
      <c r="H17" s="54">
        <f>'1425+045 RHS PUP'!I48</f>
        <v>0</v>
      </c>
      <c r="I17" s="54">
        <f>'1024+415 BHS '!I51</f>
        <v>0</v>
      </c>
      <c r="J17" s="54">
        <f>'1422+600 MNB RHS'!I51</f>
        <v>0</v>
      </c>
      <c r="K17" s="54">
        <f>'1422+600 MNB LHS'!I50</f>
        <v>0</v>
      </c>
      <c r="L17" s="80">
        <f>'1415+180 MJB RHS '!I54</f>
        <v>0</v>
      </c>
      <c r="M17" s="54">
        <f>'1415+180 MJB LHS '!I53</f>
        <v>0</v>
      </c>
      <c r="N17" s="54">
        <f>'1412+725 LHS'!I49</f>
        <v>0</v>
      </c>
      <c r="O17" s="54">
        <f>'1412+725 RHS '!I49</f>
        <v>0</v>
      </c>
      <c r="P17" s="54">
        <f>'1408+469 LHS '!I49</f>
        <v>0</v>
      </c>
      <c r="Q17" s="54">
        <f>'1408+469 RHS '!I49</f>
        <v>0</v>
      </c>
      <c r="R17" s="54">
        <f>'1388+563 LHS '!I52</f>
        <v>0</v>
      </c>
      <c r="S17" s="54">
        <f>'1388+563  RHS '!I52</f>
        <v>0</v>
      </c>
      <c r="T17" s="54">
        <f>'1388+032 MNB LHS '!I52</f>
        <v>0</v>
      </c>
      <c r="U17" s="54">
        <f>'1388+032 MNB RHS'!I52</f>
        <v>0</v>
      </c>
      <c r="V17" s="54">
        <f>'1386+720 LHS '!I52</f>
        <v>0</v>
      </c>
      <c r="W17" s="54">
        <f>'1386+720 RHS'!I52</f>
        <v>0</v>
      </c>
      <c r="X17" s="54">
        <f>'1385+470 MNB LHS '!I50</f>
        <v>0</v>
      </c>
      <c r="Y17" s="54">
        <f>'1384+492 MNB LHS '!I49</f>
        <v>0</v>
      </c>
      <c r="Z17" s="54">
        <f>'1384+492 MNB RHS'!I49</f>
        <v>0</v>
      </c>
      <c r="AA17" s="54">
        <f>'1384+249 MNB LHS'!I49</f>
        <v>0</v>
      </c>
      <c r="AB17" s="54">
        <f>'1384+249 MNB RHS '!I49</f>
        <v>0</v>
      </c>
      <c r="AC17" s="54">
        <f>'1381+552 MNB LHS '!I49</f>
        <v>0</v>
      </c>
      <c r="AD17" s="54">
        <f>'1381+552 MNB RHS '!I49</f>
        <v>0</v>
      </c>
      <c r="AE17" s="54">
        <f>'1380+637 MNB LHS '!I49</f>
        <v>0</v>
      </c>
      <c r="AF17" s="54">
        <f>'1380+637 MNB RHS '!I49</f>
        <v>0</v>
      </c>
      <c r="AG17" s="54">
        <f>'1379+595 PUP LHS '!I49</f>
        <v>0</v>
      </c>
      <c r="AH17" s="54">
        <f>'1379+595 PUP RHS'!I49</f>
        <v>0</v>
      </c>
      <c r="AI17" s="54">
        <f>'1376+016 LHS '!I49</f>
        <v>0</v>
      </c>
      <c r="AJ17" s="54">
        <f>'1376+016 RHS '!I49</f>
        <v>0</v>
      </c>
      <c r="AK17" s="54">
        <f>'1375+045 LHS '!I50</f>
        <v>0</v>
      </c>
      <c r="AL17" s="54">
        <f>'1375+045 RHS '!I50</f>
        <v>0</v>
      </c>
      <c r="AM17" s="54">
        <f>'1374+900 LHS '!I53</f>
        <v>0</v>
      </c>
      <c r="AN17" s="54">
        <f>'1374+900 RHS '!I51</f>
        <v>0</v>
      </c>
      <c r="AO17" s="80">
        <f>'1373+880 LHS'!I51</f>
        <v>0</v>
      </c>
      <c r="AP17" s="80">
        <f>'1373+880 RHS '!I50</f>
        <v>0</v>
      </c>
      <c r="AQ17" s="61">
        <f>'1370+310 LHS '!I50</f>
        <v>0</v>
      </c>
      <c r="AR17" s="61">
        <f>'1370+310 RHS'!I50</f>
        <v>0</v>
      </c>
      <c r="AS17" s="61">
        <f>'1368+545 LHS'!I50</f>
        <v>0</v>
      </c>
      <c r="AT17" s="61">
        <f>'1368+545 RHS '!I50</f>
        <v>0</v>
      </c>
      <c r="AU17" s="54">
        <f>'1363+942 LHS '!I50</f>
        <v>0</v>
      </c>
      <c r="AV17" s="54">
        <f>'1363+942 RHS '!I50</f>
        <v>0</v>
      </c>
      <c r="AW17" s="54">
        <f>'1363+025 LHS '!I50</f>
        <v>0</v>
      </c>
      <c r="AX17" s="54">
        <f>'1363+025 RHS'!I50</f>
        <v>0</v>
      </c>
      <c r="AY17" s="61">
        <f>'1362+075 LHS'!I50</f>
        <v>0</v>
      </c>
      <c r="AZ17" s="61">
        <f>'1362+075 RHS '!I50</f>
        <v>0</v>
      </c>
      <c r="BA17" s="82">
        <f>'1361+629 LHS '!I50</f>
        <v>10</v>
      </c>
      <c r="BB17" s="61">
        <f>'1361+629 RHS '!I51</f>
        <v>0</v>
      </c>
      <c r="BC17" s="61">
        <f>'1360+365 LHS '!I51</f>
        <v>0</v>
      </c>
      <c r="BD17" s="61">
        <f>'1360+365 RHS'!I51</f>
        <v>0</v>
      </c>
      <c r="BE17" s="61">
        <f>'1358+406 LHS '!I51</f>
        <v>0</v>
      </c>
      <c r="BF17" s="61">
        <f>'1358+406 RHS'!I51</f>
        <v>0</v>
      </c>
      <c r="BG17" s="61">
        <v>0</v>
      </c>
      <c r="BH17" s="61">
        <f>'890+430 LHS '!I51</f>
        <v>0</v>
      </c>
      <c r="BI17" s="68">
        <f>'886+663 LHS '!I51</f>
        <v>0</v>
      </c>
      <c r="BJ17" s="91">
        <f t="shared" si="1"/>
        <v>10</v>
      </c>
      <c r="BK17" s="8" t="b">
        <f t="shared" ref="BK17:BK18" si="3">BJ17=D17</f>
        <v>1</v>
      </c>
    </row>
    <row r="18" spans="2:63" ht="26.5" customHeight="1" x14ac:dyDescent="0.9">
      <c r="B18" s="50">
        <v>16</v>
      </c>
      <c r="C18" s="56" t="s">
        <v>29</v>
      </c>
      <c r="D18" s="1">
        <f t="shared" si="0"/>
        <v>708</v>
      </c>
      <c r="E18" s="76">
        <f>'1427+000 LHS MNB '!I51</f>
        <v>0</v>
      </c>
      <c r="F18" s="1">
        <f>'1427+000 RHS MNB'!I50</f>
        <v>0</v>
      </c>
      <c r="G18" s="1">
        <f>'1425+045 LHS PUP'!I49</f>
        <v>0</v>
      </c>
      <c r="H18" s="54">
        <f>'1425+045 RHS PUP'!I49</f>
        <v>0</v>
      </c>
      <c r="I18" s="80">
        <f>'1024+415 BHS '!I52</f>
        <v>540</v>
      </c>
      <c r="J18" s="54">
        <f>'1422+600 MNB RHS'!I52</f>
        <v>0</v>
      </c>
      <c r="K18" s="54">
        <f>'1422+600 MNB LHS'!I51</f>
        <v>0</v>
      </c>
      <c r="L18" s="80">
        <f>'1415+180 MJB RHS '!I55</f>
        <v>0</v>
      </c>
      <c r="M18" s="54">
        <f>'1415+180 MJB LHS '!I54</f>
        <v>0</v>
      </c>
      <c r="N18" s="54">
        <f>'1412+725 LHS'!I50</f>
        <v>0</v>
      </c>
      <c r="O18" s="54">
        <f>'1412+725 RHS '!I50</f>
        <v>0</v>
      </c>
      <c r="P18" s="54">
        <f>'1408+469 LHS '!I50</f>
        <v>0</v>
      </c>
      <c r="Q18" s="54">
        <f>'1408+469 RHS '!I50</f>
        <v>0</v>
      </c>
      <c r="R18" s="54">
        <f>'1388+563 LHS '!I53</f>
        <v>0</v>
      </c>
      <c r="S18" s="54">
        <f>'1388+563  RHS '!I53</f>
        <v>0</v>
      </c>
      <c r="T18" s="54">
        <f>'1388+032 MNB LHS '!I53</f>
        <v>0</v>
      </c>
      <c r="U18" s="54">
        <f>'1388+032 MNB RHS'!I53</f>
        <v>0</v>
      </c>
      <c r="V18" s="54">
        <f>'1386+720 LHS '!I53</f>
        <v>0</v>
      </c>
      <c r="W18" s="54">
        <f>'1386+720 RHS'!I53</f>
        <v>0</v>
      </c>
      <c r="X18" s="54">
        <f>'1385+470 MNB LHS '!I51</f>
        <v>0</v>
      </c>
      <c r="Y18" s="54">
        <f>'1384+492 MNB LHS '!I50</f>
        <v>0</v>
      </c>
      <c r="Z18" s="54">
        <f>'1384+492 MNB RHS'!I50</f>
        <v>0</v>
      </c>
      <c r="AA18" s="54">
        <f>'1384+249 MNB LHS'!I50</f>
        <v>0</v>
      </c>
      <c r="AB18" s="54">
        <f>'1384+249 MNB RHS '!I50</f>
        <v>0</v>
      </c>
      <c r="AC18" s="54">
        <f>'1381+552 MNB LHS '!I50</f>
        <v>0</v>
      </c>
      <c r="AD18" s="54">
        <f>'1381+552 MNB RHS '!I50</f>
        <v>0</v>
      </c>
      <c r="AE18" s="54">
        <f>'1380+637 MNB LHS '!I50</f>
        <v>0</v>
      </c>
      <c r="AF18" s="54">
        <f>'1380+637 MNB RHS '!I50</f>
        <v>0</v>
      </c>
      <c r="AG18" s="54">
        <f>'1379+595 PUP LHS '!I50</f>
        <v>0</v>
      </c>
      <c r="AH18" s="80">
        <f>'1379+595 PUP RHS'!I50</f>
        <v>72</v>
      </c>
      <c r="AI18" s="54">
        <f>'1376+016 LHS '!I50</f>
        <v>0</v>
      </c>
      <c r="AJ18" s="54">
        <f>'1376+016 RHS '!I50</f>
        <v>0</v>
      </c>
      <c r="AK18" s="54">
        <f>'1375+045 LHS '!I51</f>
        <v>0</v>
      </c>
      <c r="AL18" s="54">
        <f>'1375+045 RHS '!I51</f>
        <v>0</v>
      </c>
      <c r="AM18" s="54">
        <f>'1374+900 LHS '!I54</f>
        <v>0</v>
      </c>
      <c r="AN18" s="54">
        <f>'1374+900 RHS '!I52</f>
        <v>0</v>
      </c>
      <c r="AO18" s="80">
        <f>'1373+880 LHS'!I52</f>
        <v>0</v>
      </c>
      <c r="AP18" s="80">
        <f>'1373+880 RHS '!I51</f>
        <v>0</v>
      </c>
      <c r="AQ18" s="61">
        <f>'1370+310 LHS '!I51</f>
        <v>0</v>
      </c>
      <c r="AR18" s="61">
        <f>'1370+310 RHS'!I51</f>
        <v>0</v>
      </c>
      <c r="AS18" s="61">
        <f>'1368+545 LHS'!I51</f>
        <v>0</v>
      </c>
      <c r="AT18" s="61">
        <f>'1368+545 RHS '!I51</f>
        <v>0</v>
      </c>
      <c r="AU18" s="54">
        <f>'1363+942 LHS '!I51</f>
        <v>0</v>
      </c>
      <c r="AV18" s="80">
        <f>'1363+942 RHS '!I51</f>
        <v>96</v>
      </c>
      <c r="AW18" s="54">
        <f>'1363+025 LHS '!I51</f>
        <v>0</v>
      </c>
      <c r="AX18" s="54">
        <f>'1363+025 RHS'!I51</f>
        <v>0</v>
      </c>
      <c r="AY18" s="61">
        <f>'1362+075 LHS'!I51</f>
        <v>0</v>
      </c>
      <c r="AZ18" s="61">
        <f>'1362+075 RHS '!I51</f>
        <v>0</v>
      </c>
      <c r="BA18" s="61">
        <f>'1361+629 LHS '!I51</f>
        <v>0</v>
      </c>
      <c r="BB18" s="61">
        <f>'1361+629 RHS '!I52</f>
        <v>0</v>
      </c>
      <c r="BC18" s="61">
        <f>'1360+365 LHS '!I52</f>
        <v>0</v>
      </c>
      <c r="BD18" s="61">
        <f>'1360+365 RHS'!I52</f>
        <v>0</v>
      </c>
      <c r="BE18" s="61">
        <f>'1358+406 LHS '!I52</f>
        <v>0</v>
      </c>
      <c r="BF18" s="61">
        <f>'1358+406 RHS'!I52</f>
        <v>0</v>
      </c>
      <c r="BG18" s="61">
        <f>'890+430 RHS Old '!I52</f>
        <v>0</v>
      </c>
      <c r="BH18" s="61">
        <f>'890+430 LHS '!I52</f>
        <v>0</v>
      </c>
      <c r="BI18" s="68">
        <f>'886+663 LHS '!I52</f>
        <v>0</v>
      </c>
      <c r="BJ18" s="91">
        <f t="shared" si="1"/>
        <v>708</v>
      </c>
      <c r="BK18" s="8" t="b">
        <f t="shared" si="3"/>
        <v>1</v>
      </c>
    </row>
    <row r="19" spans="2:63" ht="26.5" hidden="1" customHeight="1" x14ac:dyDescent="0.9">
      <c r="B19" s="50">
        <v>17</v>
      </c>
      <c r="C19" s="56"/>
      <c r="D19" s="1">
        <f t="shared" si="0"/>
        <v>0</v>
      </c>
      <c r="E19" s="76">
        <f>'1427+000 LHS MNB '!I52</f>
        <v>0</v>
      </c>
      <c r="F19" s="1">
        <f>'1427+000 RHS MNB'!I51</f>
        <v>0</v>
      </c>
      <c r="G19" s="1">
        <f>'1425+045 LHS PUP'!I50</f>
        <v>0</v>
      </c>
      <c r="H19" s="54">
        <f>'1425+045 RHS PUP'!I50</f>
        <v>0</v>
      </c>
      <c r="I19" s="54">
        <f>'1024+415 BHS '!I53</f>
        <v>0</v>
      </c>
      <c r="J19" s="54">
        <f>'1422+600 MNB RHS'!I53</f>
        <v>0</v>
      </c>
      <c r="K19" s="54">
        <f>'1422+600 MNB LHS'!I52</f>
        <v>0</v>
      </c>
      <c r="L19" s="80">
        <f>'1415+180 MJB RHS '!I56</f>
        <v>0</v>
      </c>
      <c r="M19" s="54">
        <f>'1415+180 MJB LHS '!I55</f>
        <v>0</v>
      </c>
      <c r="N19" s="54">
        <f>'1412+725 LHS'!I51</f>
        <v>0</v>
      </c>
      <c r="O19" s="54">
        <f>'1412+725 RHS '!I51</f>
        <v>0</v>
      </c>
      <c r="P19" s="54">
        <f>'1408+469 LHS '!I51</f>
        <v>0</v>
      </c>
      <c r="Q19" s="54">
        <f>'1408+469 RHS '!I51</f>
        <v>0</v>
      </c>
      <c r="R19" s="54">
        <f>'1388+563 LHS '!I54</f>
        <v>0</v>
      </c>
      <c r="S19" s="54">
        <f>'1388+563  RHS '!I54</f>
        <v>0</v>
      </c>
      <c r="T19" s="54">
        <f>'1388+032 MNB LHS '!I54</f>
        <v>0</v>
      </c>
      <c r="U19" s="54">
        <f>'1388+032 MNB RHS'!I54</f>
        <v>0</v>
      </c>
      <c r="V19" s="54">
        <f>'1386+720 LHS '!I54</f>
        <v>0</v>
      </c>
      <c r="W19" s="54">
        <f>'1386+720 RHS'!I54</f>
        <v>0</v>
      </c>
      <c r="X19" s="54">
        <f>'1385+470 MNB LHS '!I52</f>
        <v>0</v>
      </c>
      <c r="Y19" s="54">
        <f>'1384+492 MNB LHS '!I51</f>
        <v>0</v>
      </c>
      <c r="Z19" s="54">
        <f>'1384+492 MNB RHS'!I51</f>
        <v>0</v>
      </c>
      <c r="AA19" s="54">
        <f>'1384+249 MNB LHS'!I51</f>
        <v>0</v>
      </c>
      <c r="AB19" s="54">
        <f>'1384+249 MNB RHS '!I51</f>
        <v>0</v>
      </c>
      <c r="AC19" s="54">
        <f>'1381+552 MNB LHS '!I51</f>
        <v>0</v>
      </c>
      <c r="AD19" s="54">
        <f>'1381+552 MNB RHS '!I51</f>
        <v>0</v>
      </c>
      <c r="AE19" s="54">
        <f>'1380+637 MNB LHS '!I51</f>
        <v>0</v>
      </c>
      <c r="AF19" s="54">
        <f>'1380+637 MNB RHS '!I51</f>
        <v>0</v>
      </c>
      <c r="AG19" s="54">
        <f>'1379+595 PUP LHS '!I51</f>
        <v>0</v>
      </c>
      <c r="AH19" s="54">
        <f>'1379+595 PUP RHS'!I51</f>
        <v>0</v>
      </c>
      <c r="AI19" s="54">
        <f>'1376+016 LHS '!I51</f>
        <v>0</v>
      </c>
      <c r="AJ19" s="54">
        <f>'1376+016 RHS '!I51</f>
        <v>0</v>
      </c>
      <c r="AK19" s="54">
        <f>'1375+045 LHS '!I52</f>
        <v>0</v>
      </c>
      <c r="AL19" s="54">
        <f>'1375+045 RHS '!I52</f>
        <v>0</v>
      </c>
      <c r="AM19" s="54">
        <f>'1374+900 LHS '!I55</f>
        <v>0</v>
      </c>
      <c r="AN19" s="54">
        <f>'1374+900 RHS '!I53</f>
        <v>0</v>
      </c>
      <c r="AO19" s="80">
        <f>'1373+880 LHS'!I53</f>
        <v>0</v>
      </c>
      <c r="AP19" s="80">
        <f>'1373+880 RHS '!I52</f>
        <v>0</v>
      </c>
      <c r="AQ19" s="61">
        <f>'1370+310 LHS '!I52</f>
        <v>0</v>
      </c>
      <c r="AR19" s="61">
        <f>'1370+310 RHS'!I52</f>
        <v>0</v>
      </c>
      <c r="AS19" s="61">
        <f>'1368+545 LHS'!I52</f>
        <v>0</v>
      </c>
      <c r="AT19" s="61">
        <f>'1368+545 RHS '!I52</f>
        <v>0</v>
      </c>
      <c r="AU19" s="54">
        <f>'1363+942 LHS '!I52</f>
        <v>0</v>
      </c>
      <c r="AV19" s="54">
        <f>'1363+942 RHS '!I52</f>
        <v>0</v>
      </c>
      <c r="AW19" s="54">
        <f>'1363+025 LHS '!I52</f>
        <v>0</v>
      </c>
      <c r="AX19" s="54">
        <f>'1363+025 RHS'!I52</f>
        <v>0</v>
      </c>
      <c r="AY19" s="61">
        <f>'1362+075 LHS'!I52</f>
        <v>0</v>
      </c>
      <c r="AZ19" s="61">
        <f>'1362+075 RHS '!I52</f>
        <v>0</v>
      </c>
      <c r="BA19" s="61">
        <f>'1361+629 LHS '!I52</f>
        <v>0</v>
      </c>
      <c r="BB19" s="61">
        <f>'1361+629 RHS '!I53</f>
        <v>0</v>
      </c>
      <c r="BC19" s="61">
        <f>'1360+365 LHS '!I53</f>
        <v>0</v>
      </c>
      <c r="BD19" s="61">
        <f>'1360+365 RHS'!I53</f>
        <v>0</v>
      </c>
      <c r="BE19" s="61">
        <f>'1358+406 LHS '!I53</f>
        <v>0</v>
      </c>
      <c r="BF19" s="61">
        <f>'1358+406 RHS'!I53</f>
        <v>0</v>
      </c>
      <c r="BG19" s="61">
        <f>'890+430 RHS Old '!I53</f>
        <v>0</v>
      </c>
      <c r="BH19" s="61">
        <f>'890+430 LHS '!I53</f>
        <v>0</v>
      </c>
      <c r="BI19" s="68">
        <f>'886+663 LHS '!I53</f>
        <v>0</v>
      </c>
      <c r="BJ19" s="91">
        <f t="shared" si="1"/>
        <v>0</v>
      </c>
    </row>
    <row r="20" spans="2:63" ht="27" hidden="1" customHeight="1" x14ac:dyDescent="0.9">
      <c r="B20" s="50">
        <v>18</v>
      </c>
      <c r="C20" s="56" t="s">
        <v>30</v>
      </c>
      <c r="D20" s="1">
        <f t="shared" si="0"/>
        <v>0</v>
      </c>
      <c r="E20" s="76">
        <f>'1427+000 LHS MNB '!I53</f>
        <v>0</v>
      </c>
      <c r="F20" s="1">
        <f>'1427+000 RHS MNB'!I52</f>
        <v>0</v>
      </c>
      <c r="G20" s="1">
        <f>'1425+045 LHS PUP'!I51</f>
        <v>0</v>
      </c>
      <c r="H20" s="54">
        <f>'1425+045 RHS PUP'!I51</f>
        <v>0</v>
      </c>
      <c r="I20" s="54">
        <f>'1024+415 BHS '!I54</f>
        <v>0</v>
      </c>
      <c r="J20" s="54">
        <f>'1422+600 MNB RHS'!I54</f>
        <v>0</v>
      </c>
      <c r="K20" s="54">
        <f>'1422+600 MNB LHS'!I53</f>
        <v>0</v>
      </c>
      <c r="L20" s="80">
        <f>'1415+180 MJB RHS '!I57</f>
        <v>0</v>
      </c>
      <c r="M20" s="54">
        <f>'1415+180 MJB LHS '!I56</f>
        <v>0</v>
      </c>
      <c r="N20" s="54">
        <f>'1412+725 LHS'!I52</f>
        <v>0</v>
      </c>
      <c r="O20" s="54">
        <f>'1412+725 RHS '!I52</f>
        <v>0</v>
      </c>
      <c r="P20" s="54">
        <f>'1408+469 LHS '!I52</f>
        <v>0</v>
      </c>
      <c r="Q20" s="54">
        <f>'1408+469 RHS '!I52</f>
        <v>0</v>
      </c>
      <c r="R20" s="54">
        <f>'1388+563 LHS '!I55</f>
        <v>0</v>
      </c>
      <c r="S20" s="54">
        <f>'1388+563  RHS '!I55</f>
        <v>0</v>
      </c>
      <c r="T20" s="54">
        <f>'1388+032 MNB LHS '!I55</f>
        <v>0</v>
      </c>
      <c r="U20" s="54">
        <f>'1388+032 MNB RHS'!I55</f>
        <v>0</v>
      </c>
      <c r="V20" s="54">
        <f>'1386+720 LHS '!I55</f>
        <v>0</v>
      </c>
      <c r="W20" s="54">
        <f>'1386+720 RHS'!I55</f>
        <v>0</v>
      </c>
      <c r="X20" s="54">
        <f>'1385+470 MNB LHS '!I53</f>
        <v>0</v>
      </c>
      <c r="Y20" s="54">
        <f>'1384+492 MNB LHS '!I52</f>
        <v>0</v>
      </c>
      <c r="Z20" s="54">
        <f>'1384+492 MNB RHS'!I52</f>
        <v>0</v>
      </c>
      <c r="AA20" s="54">
        <f>'1384+249 MNB LHS'!I52</f>
        <v>0</v>
      </c>
      <c r="AB20" s="54">
        <f>'1384+249 MNB RHS '!I52</f>
        <v>0</v>
      </c>
      <c r="AC20" s="54">
        <f>'1381+552 MNB LHS '!I52</f>
        <v>0</v>
      </c>
      <c r="AD20" s="54">
        <f>'1381+552 MNB RHS '!I52</f>
        <v>0</v>
      </c>
      <c r="AE20" s="54">
        <f>'1380+637 MNB LHS '!I52</f>
        <v>0</v>
      </c>
      <c r="AF20" s="54">
        <f>'1380+637 MNB RHS '!I52</f>
        <v>0</v>
      </c>
      <c r="AG20" s="54">
        <f>'1379+595 PUP LHS '!I52</f>
        <v>0</v>
      </c>
      <c r="AH20" s="54">
        <f>'1379+595 PUP RHS'!I52</f>
        <v>0</v>
      </c>
      <c r="AI20" s="54">
        <f>'1376+016 LHS '!I52</f>
        <v>0</v>
      </c>
      <c r="AJ20" s="54">
        <f>'1376+016 RHS '!I52</f>
        <v>0</v>
      </c>
      <c r="AK20" s="54">
        <f>'1375+045 LHS '!I53</f>
        <v>0</v>
      </c>
      <c r="AL20" s="54">
        <f>'1375+045 RHS '!I53</f>
        <v>0</v>
      </c>
      <c r="AM20" s="54">
        <f>'1374+900 LHS '!I56</f>
        <v>0</v>
      </c>
      <c r="AN20" s="54">
        <f>'1374+900 RHS '!I54</f>
        <v>0</v>
      </c>
      <c r="AO20" s="80">
        <f>'1373+880 LHS'!I54</f>
        <v>0</v>
      </c>
      <c r="AP20" s="80">
        <f>'1373+880 RHS '!I53</f>
        <v>0</v>
      </c>
      <c r="AQ20" s="61">
        <f>'1370+310 LHS '!I53</f>
        <v>0</v>
      </c>
      <c r="AR20" s="61">
        <f>'1370+310 RHS'!I53</f>
        <v>0</v>
      </c>
      <c r="AS20" s="61">
        <f>'1368+545 LHS'!I53</f>
        <v>0</v>
      </c>
      <c r="AT20" s="61">
        <f>'1368+545 RHS '!I53</f>
        <v>0</v>
      </c>
      <c r="AU20" s="54">
        <f>'1363+942 LHS '!I53</f>
        <v>0</v>
      </c>
      <c r="AV20" s="54">
        <f>'1363+942 RHS '!I53</f>
        <v>0</v>
      </c>
      <c r="AW20" s="54">
        <f>'1363+025 LHS '!I53</f>
        <v>0</v>
      </c>
      <c r="AX20" s="54">
        <f>'1363+025 RHS'!I53</f>
        <v>0</v>
      </c>
      <c r="AY20" s="61">
        <f>'1362+075 LHS'!I53</f>
        <v>0</v>
      </c>
      <c r="AZ20" s="61">
        <f>'1362+075 RHS '!I53</f>
        <v>0</v>
      </c>
      <c r="BA20" s="61">
        <f>'1361+629 LHS '!I53</f>
        <v>0</v>
      </c>
      <c r="BB20" s="61">
        <f>'1361+629 RHS '!I54</f>
        <v>0</v>
      </c>
      <c r="BC20" s="61">
        <f>'1360+365 LHS '!I54</f>
        <v>0</v>
      </c>
      <c r="BD20" s="61">
        <f>'1360+365 RHS'!I54</f>
        <v>0</v>
      </c>
      <c r="BE20" s="61">
        <f>'1358+406 LHS '!I54</f>
        <v>0</v>
      </c>
      <c r="BF20" s="61">
        <f>'1358+406 RHS'!I54</f>
        <v>0</v>
      </c>
      <c r="BG20" s="61">
        <f>'890+430 RHS Old '!I54</f>
        <v>0</v>
      </c>
      <c r="BH20" s="61">
        <f>'890+430 LHS '!I54</f>
        <v>0</v>
      </c>
      <c r="BI20" s="68">
        <f>'886+663 LHS '!I54</f>
        <v>0</v>
      </c>
      <c r="BJ20" s="91">
        <f t="shared" si="1"/>
        <v>0</v>
      </c>
    </row>
    <row r="21" spans="2:63" ht="26.5" hidden="1" customHeight="1" x14ac:dyDescent="0.9">
      <c r="B21" s="50">
        <v>19</v>
      </c>
      <c r="C21" s="56" t="s">
        <v>31</v>
      </c>
      <c r="D21" s="1">
        <f t="shared" si="0"/>
        <v>0</v>
      </c>
      <c r="E21" s="76">
        <f>'1427+000 LHS MNB '!I54</f>
        <v>0</v>
      </c>
      <c r="F21" s="1">
        <f>'1427+000 RHS MNB'!I53</f>
        <v>0</v>
      </c>
      <c r="G21" s="1">
        <f>'1425+045 LHS PUP'!I52</f>
        <v>0</v>
      </c>
      <c r="H21" s="54">
        <f>'1425+045 RHS PUP'!I52</f>
        <v>0</v>
      </c>
      <c r="I21" s="54">
        <f>'1024+415 BHS '!I55</f>
        <v>0</v>
      </c>
      <c r="J21" s="54">
        <f>'1422+600 MNB RHS'!I55</f>
        <v>0</v>
      </c>
      <c r="K21" s="54">
        <f>'1422+600 MNB LHS'!I54</f>
        <v>0</v>
      </c>
      <c r="L21" s="80">
        <f>'1415+180 MJB RHS '!I58</f>
        <v>0</v>
      </c>
      <c r="M21" s="54">
        <f>'1415+180 MJB LHS '!I57</f>
        <v>0</v>
      </c>
      <c r="N21" s="54">
        <f>'1412+725 LHS'!I53</f>
        <v>0</v>
      </c>
      <c r="O21" s="54">
        <f>'1412+725 RHS '!I53</f>
        <v>0</v>
      </c>
      <c r="P21" s="54">
        <f>'1408+469 LHS '!I53</f>
        <v>0</v>
      </c>
      <c r="Q21" s="54">
        <f>'1408+469 RHS '!I53</f>
        <v>0</v>
      </c>
      <c r="R21" s="54">
        <f>'1388+563 LHS '!I56</f>
        <v>0</v>
      </c>
      <c r="S21" s="54">
        <f>'1388+563  RHS '!I56</f>
        <v>0</v>
      </c>
      <c r="T21" s="54">
        <f>'1388+032 MNB LHS '!I56</f>
        <v>0</v>
      </c>
      <c r="U21" s="54">
        <f>'1388+032 MNB RHS'!I56</f>
        <v>0</v>
      </c>
      <c r="V21" s="54">
        <f>'1386+720 LHS '!I56</f>
        <v>0</v>
      </c>
      <c r="W21" s="54">
        <f>'1386+720 RHS'!I56</f>
        <v>0</v>
      </c>
      <c r="X21" s="54">
        <f>'1385+470 MNB LHS '!I54</f>
        <v>0</v>
      </c>
      <c r="Y21" s="54">
        <f>'1384+492 MNB LHS '!I53</f>
        <v>0</v>
      </c>
      <c r="Z21" s="54">
        <f>'1384+492 MNB RHS'!I53</f>
        <v>0</v>
      </c>
      <c r="AA21" s="54">
        <f>'1384+249 MNB LHS'!I53</f>
        <v>0</v>
      </c>
      <c r="AB21" s="54">
        <f>'1384+249 MNB RHS '!I53</f>
        <v>0</v>
      </c>
      <c r="AC21" s="54">
        <f>'1381+552 MNB LHS '!I53</f>
        <v>0</v>
      </c>
      <c r="AD21" s="54">
        <f>'1381+552 MNB RHS '!I53</f>
        <v>0</v>
      </c>
      <c r="AE21" s="54">
        <f>'1380+637 MNB LHS '!I53</f>
        <v>0</v>
      </c>
      <c r="AF21" s="54">
        <f>'1380+637 MNB RHS '!I53</f>
        <v>0</v>
      </c>
      <c r="AG21" s="54">
        <f>'1379+595 PUP LHS '!I53</f>
        <v>0</v>
      </c>
      <c r="AH21" s="54">
        <f>'1379+595 PUP RHS'!I53</f>
        <v>0</v>
      </c>
      <c r="AI21" s="54">
        <f>'1376+016 LHS '!I53</f>
        <v>0</v>
      </c>
      <c r="AJ21" s="54">
        <f>'1376+016 RHS '!I53</f>
        <v>0</v>
      </c>
      <c r="AK21" s="54">
        <f>'1375+045 LHS '!I54</f>
        <v>0</v>
      </c>
      <c r="AL21" s="54">
        <f>'1375+045 RHS '!I54</f>
        <v>0</v>
      </c>
      <c r="AM21" s="54">
        <f>'1374+900 LHS '!I57</f>
        <v>0</v>
      </c>
      <c r="AN21" s="54">
        <f>'1374+900 RHS '!I55</f>
        <v>0</v>
      </c>
      <c r="AO21" s="80">
        <f>'1373+880 LHS'!I55</f>
        <v>0</v>
      </c>
      <c r="AP21" s="80">
        <f>'1373+880 RHS '!I54</f>
        <v>0</v>
      </c>
      <c r="AQ21" s="61">
        <f>'1370+310 LHS '!I54</f>
        <v>0</v>
      </c>
      <c r="AR21" s="61">
        <f>'1370+310 RHS'!I54</f>
        <v>0</v>
      </c>
      <c r="AS21" s="61">
        <f>'1368+545 LHS'!I54</f>
        <v>0</v>
      </c>
      <c r="AT21" s="61">
        <f>'1368+545 RHS '!I54</f>
        <v>0</v>
      </c>
      <c r="AU21" s="54">
        <f>'1363+942 LHS '!I54</f>
        <v>0</v>
      </c>
      <c r="AV21" s="54">
        <f>'1363+942 RHS '!I54</f>
        <v>0</v>
      </c>
      <c r="AW21" s="54">
        <f>'1363+025 LHS '!I54</f>
        <v>0</v>
      </c>
      <c r="AX21" s="54">
        <f>'1363+025 RHS'!I54</f>
        <v>0</v>
      </c>
      <c r="AY21" s="61">
        <f>'1362+075 LHS'!I54</f>
        <v>0</v>
      </c>
      <c r="AZ21" s="61">
        <f>'1362+075 RHS '!I54</f>
        <v>0</v>
      </c>
      <c r="BA21" s="61">
        <f>'1361+629 LHS '!I54</f>
        <v>0</v>
      </c>
      <c r="BB21" s="61">
        <f>'1361+629 RHS '!I55</f>
        <v>0</v>
      </c>
      <c r="BC21" s="61">
        <f>'1360+365 LHS '!I55</f>
        <v>0</v>
      </c>
      <c r="BD21" s="61">
        <f>'1360+365 RHS'!I55</f>
        <v>0</v>
      </c>
      <c r="BE21" s="61">
        <f>'1358+406 LHS '!I55</f>
        <v>0</v>
      </c>
      <c r="BF21" s="61">
        <f>'1358+406 RHS'!I55</f>
        <v>0</v>
      </c>
      <c r="BG21" s="61">
        <f>'890+430 RHS Old '!I55</f>
        <v>0</v>
      </c>
      <c r="BH21" s="61">
        <f>'890+430 LHS '!I55</f>
        <v>0</v>
      </c>
      <c r="BI21" s="68">
        <f>'886+663 LHS '!I55</f>
        <v>0</v>
      </c>
      <c r="BJ21" s="91">
        <f t="shared" si="1"/>
        <v>0</v>
      </c>
    </row>
    <row r="22" spans="2:63" ht="26.25" customHeight="1" x14ac:dyDescent="0.9">
      <c r="B22" s="50">
        <v>20</v>
      </c>
      <c r="C22" s="56" t="s">
        <v>32</v>
      </c>
      <c r="D22" s="1">
        <f>SUM(E22:BI22)</f>
        <v>24</v>
      </c>
      <c r="E22" s="76">
        <f>'1427+000 LHS MNB '!I55</f>
        <v>0</v>
      </c>
      <c r="F22" s="1">
        <f>'1427+000 RHS MNB'!I54</f>
        <v>0</v>
      </c>
      <c r="G22" s="1">
        <f>'1425+045 LHS PUP'!I53</f>
        <v>0</v>
      </c>
      <c r="H22" s="54">
        <f>'1425+045 RHS PUP'!I53</f>
        <v>0</v>
      </c>
      <c r="I22" s="54">
        <f>'1024+415 BHS '!I56</f>
        <v>0</v>
      </c>
      <c r="J22" s="54">
        <f>'1422+600 MNB RHS'!I56</f>
        <v>0</v>
      </c>
      <c r="K22" s="54">
        <f>'1422+600 MNB LHS'!I55</f>
        <v>0</v>
      </c>
      <c r="L22" s="80">
        <f>'1415+180 MJB RHS '!I59</f>
        <v>0</v>
      </c>
      <c r="M22" s="54">
        <f>'1415+180 MJB LHS '!I58</f>
        <v>0</v>
      </c>
      <c r="N22" s="54">
        <f>'1412+725 LHS'!I54</f>
        <v>0</v>
      </c>
      <c r="O22" s="54">
        <f>'1412+725 RHS '!I54</f>
        <v>0</v>
      </c>
      <c r="P22" s="54">
        <f>'1408+469 LHS '!I54</f>
        <v>0</v>
      </c>
      <c r="Q22" s="54">
        <f>'1408+469 RHS '!I54</f>
        <v>0</v>
      </c>
      <c r="R22" s="54">
        <f>'1388+563 LHS '!I57</f>
        <v>0</v>
      </c>
      <c r="S22" s="54">
        <f>'1388+563  RHS '!I57</f>
        <v>0</v>
      </c>
      <c r="T22" s="54">
        <f>'1388+032 MNB LHS '!I57</f>
        <v>0</v>
      </c>
      <c r="U22" s="54">
        <f>'1388+032 MNB RHS'!I57</f>
        <v>0</v>
      </c>
      <c r="V22" s="54">
        <f>'1386+720 LHS '!I57</f>
        <v>0</v>
      </c>
      <c r="W22" s="54">
        <f>'1386+720 RHS'!I57</f>
        <v>0</v>
      </c>
      <c r="X22" s="54">
        <f>'1385+470 MNB LHS '!I55</f>
        <v>0</v>
      </c>
      <c r="Y22" s="54">
        <f>'1384+492 MNB LHS '!I54</f>
        <v>0</v>
      </c>
      <c r="Z22" s="54">
        <f>'1384+492 MNB RHS'!I54</f>
        <v>0</v>
      </c>
      <c r="AA22" s="54">
        <f>'1384+249 MNB LHS'!I54</f>
        <v>0</v>
      </c>
      <c r="AB22" s="54">
        <f>'1384+249 MNB RHS '!I54</f>
        <v>0</v>
      </c>
      <c r="AC22" s="54">
        <f>'1381+552 MNB LHS '!I54</f>
        <v>0</v>
      </c>
      <c r="AD22" s="54">
        <f>'1381+552 MNB RHS '!I54</f>
        <v>0</v>
      </c>
      <c r="AE22" s="54">
        <f>'1380+637 MNB LHS '!I54</f>
        <v>0</v>
      </c>
      <c r="AF22" s="54">
        <f>'1380+637 MNB RHS '!I54</f>
        <v>0</v>
      </c>
      <c r="AG22" s="54">
        <f>'1379+595 PUP LHS '!I54</f>
        <v>0</v>
      </c>
      <c r="AH22" s="54">
        <f>'1379+595 PUP RHS'!I54</f>
        <v>0</v>
      </c>
      <c r="AI22" s="54">
        <f>'1376+016 LHS '!I54</f>
        <v>0</v>
      </c>
      <c r="AJ22" s="54">
        <f>'1376+016 RHS '!I54</f>
        <v>0</v>
      </c>
      <c r="AK22" s="54">
        <f>'1375+045 LHS '!I55</f>
        <v>0</v>
      </c>
      <c r="AL22" s="54">
        <f>'1375+045 RHS '!I55</f>
        <v>0</v>
      </c>
      <c r="AM22" s="54">
        <f>'1374+900 LHS '!I58</f>
        <v>0</v>
      </c>
      <c r="AN22" s="54">
        <f>'1374+900 RHS '!I56</f>
        <v>0</v>
      </c>
      <c r="AO22" s="80">
        <f>'1373+880 LHS'!I56</f>
        <v>0</v>
      </c>
      <c r="AP22" s="80">
        <f>'1373+880 RHS '!I55</f>
        <v>0</v>
      </c>
      <c r="AQ22" s="61">
        <f>'1370+310 LHS '!I55</f>
        <v>0</v>
      </c>
      <c r="AR22" s="61">
        <f>'1370+310 RHS'!I55</f>
        <v>0</v>
      </c>
      <c r="AS22" s="61">
        <f>'1368+545 LHS'!I55</f>
        <v>0</v>
      </c>
      <c r="AT22" s="61">
        <f>'1368+545 RHS '!I55</f>
        <v>0</v>
      </c>
      <c r="AU22" s="54">
        <f>'1363+942 LHS '!I55</f>
        <v>0</v>
      </c>
      <c r="AV22" s="87">
        <f>'1363+942 RHS '!I55</f>
        <v>24</v>
      </c>
      <c r="AW22" s="54">
        <f>'1363+025 LHS '!I55</f>
        <v>0</v>
      </c>
      <c r="AX22" s="54">
        <f>'1363+025 RHS'!I55</f>
        <v>0</v>
      </c>
      <c r="AY22" s="61">
        <f>'1362+075 LHS'!I55</f>
        <v>0</v>
      </c>
      <c r="AZ22" s="61">
        <f>'1362+075 RHS '!I55</f>
        <v>0</v>
      </c>
      <c r="BA22" s="61">
        <f>'1361+629 LHS '!I55</f>
        <v>0</v>
      </c>
      <c r="BB22" s="61">
        <f>'1361+629 RHS '!I56</f>
        <v>0</v>
      </c>
      <c r="BC22" s="61">
        <f>'1360+365 LHS '!I56</f>
        <v>0</v>
      </c>
      <c r="BD22" s="61">
        <f>'1360+365 RHS'!I56</f>
        <v>0</v>
      </c>
      <c r="BE22" s="61">
        <f>'1358+406 LHS '!I56</f>
        <v>0</v>
      </c>
      <c r="BF22" s="61">
        <f>'1358+406 RHS'!I56</f>
        <v>0</v>
      </c>
      <c r="BG22" s="61">
        <f>'890+430 RHS Old '!I56</f>
        <v>0</v>
      </c>
      <c r="BH22" s="61">
        <f>'890+430 LHS '!I56</f>
        <v>0</v>
      </c>
      <c r="BI22" s="68">
        <f>'886+663 LHS '!I56</f>
        <v>0</v>
      </c>
      <c r="BJ22" s="91">
        <f t="shared" si="1"/>
        <v>24</v>
      </c>
      <c r="BK22" s="8" t="b">
        <f t="shared" ref="BK22:BK23" si="4">BJ22=D22</f>
        <v>1</v>
      </c>
    </row>
    <row r="23" spans="2:63" ht="26.5" customHeight="1" x14ac:dyDescent="0.9">
      <c r="B23" s="50">
        <v>21</v>
      </c>
      <c r="C23" s="89" t="s">
        <v>33</v>
      </c>
      <c r="D23" s="90">
        <f t="shared" si="0"/>
        <v>876</v>
      </c>
      <c r="E23" s="76">
        <f>'1427+000 LHS MNB '!I56</f>
        <v>0</v>
      </c>
      <c r="F23" s="1">
        <f>'1427+000 RHS MNB'!I55</f>
        <v>0</v>
      </c>
      <c r="G23" s="1">
        <f>'1425+045 LHS PUP'!I54</f>
        <v>0</v>
      </c>
      <c r="H23" s="54">
        <f>'1425+045 RHS PUP'!I54</f>
        <v>0</v>
      </c>
      <c r="I23" s="54">
        <f>'1024+415 BHS '!I57</f>
        <v>0</v>
      </c>
      <c r="J23" s="54">
        <f>'1422+600 MNB RHS'!I57</f>
        <v>0</v>
      </c>
      <c r="K23" s="54">
        <f>'1422+600 MNB LHS'!I56</f>
        <v>0</v>
      </c>
      <c r="L23" s="80">
        <f>'1415+180 MJB RHS '!I60</f>
        <v>168</v>
      </c>
      <c r="M23" s="54">
        <f>'1415+180 MJB LHS '!I59</f>
        <v>168</v>
      </c>
      <c r="N23" s="54">
        <f>'1412+725 LHS'!I55</f>
        <v>0</v>
      </c>
      <c r="O23" s="54">
        <f>'1412+725 RHS '!I55</f>
        <v>0</v>
      </c>
      <c r="P23" s="54">
        <f>'1408+469 LHS '!I55</f>
        <v>0</v>
      </c>
      <c r="Q23" s="54">
        <f>'1408+469 RHS '!I55</f>
        <v>0</v>
      </c>
      <c r="R23" s="54">
        <f>'1388+563 LHS '!I58</f>
        <v>0</v>
      </c>
      <c r="S23" s="54">
        <f>'1388+563  RHS '!I58</f>
        <v>0</v>
      </c>
      <c r="T23" s="54">
        <f>'1388+032 MNB LHS '!I58</f>
        <v>0</v>
      </c>
      <c r="U23" s="54">
        <f>'1388+032 MNB RHS'!I58</f>
        <v>0</v>
      </c>
      <c r="V23" s="54">
        <f>'1386+720 LHS '!I58</f>
        <v>0</v>
      </c>
      <c r="W23" s="54">
        <f>'1386+720 RHS'!I58</f>
        <v>0</v>
      </c>
      <c r="X23" s="54">
        <f>'1385+470 MNB LHS '!I56</f>
        <v>0</v>
      </c>
      <c r="Y23" s="54">
        <f>'1384+492 MNB LHS '!I55</f>
        <v>0</v>
      </c>
      <c r="Z23" s="54">
        <f>'1384+492 MNB RHS'!I55</f>
        <v>0</v>
      </c>
      <c r="AA23" s="54">
        <f>'1384+249 MNB LHS'!I55</f>
        <v>0</v>
      </c>
      <c r="AB23" s="54">
        <f>'1384+249 MNB RHS '!I55</f>
        <v>0</v>
      </c>
      <c r="AC23" s="54">
        <f>'1381+552 MNB LHS '!I55</f>
        <v>0</v>
      </c>
      <c r="AD23" s="54">
        <f>'1381+552 MNB RHS '!I55</f>
        <v>0</v>
      </c>
      <c r="AE23" s="54">
        <f>'1380+637 MNB LHS '!I55</f>
        <v>0</v>
      </c>
      <c r="AF23" s="54">
        <f>'1380+637 MNB RHS '!I55</f>
        <v>0</v>
      </c>
      <c r="AG23" s="54">
        <f>'1379+595 PUP LHS '!I55</f>
        <v>0</v>
      </c>
      <c r="AH23" s="54">
        <f>'1379+595 PUP RHS'!I55</f>
        <v>0</v>
      </c>
      <c r="AI23" s="54">
        <f>'1376+016 LHS '!I55</f>
        <v>0</v>
      </c>
      <c r="AJ23" s="54">
        <f>'1376+016 RHS '!I55</f>
        <v>0</v>
      </c>
      <c r="AK23" s="54">
        <f>'1375+045 LHS '!I56</f>
        <v>0</v>
      </c>
      <c r="AL23" s="54">
        <f>'1375+045 RHS '!I56</f>
        <v>0</v>
      </c>
      <c r="AM23" s="54">
        <f>'1374+900 LHS '!I59</f>
        <v>48</v>
      </c>
      <c r="AN23" s="54">
        <f>'1374+900 RHS '!I57</f>
        <v>48</v>
      </c>
      <c r="AO23" s="80">
        <f>'1373+880 LHS'!I57</f>
        <v>12</v>
      </c>
      <c r="AP23" s="80">
        <f>'1373+880 RHS '!I56</f>
        <v>0</v>
      </c>
      <c r="AQ23" s="61">
        <f>'1370+310 LHS '!I56</f>
        <v>0</v>
      </c>
      <c r="AR23" s="61">
        <f>'1370+310 RHS'!I56</f>
        <v>0</v>
      </c>
      <c r="AS23" s="61">
        <f>'1368+545 LHS'!I56</f>
        <v>0</v>
      </c>
      <c r="AT23" s="61">
        <f>'1368+545 RHS '!I56</f>
        <v>0</v>
      </c>
      <c r="AU23" s="54">
        <f>'1363+942 LHS '!I56</f>
        <v>0</v>
      </c>
      <c r="AV23" s="54">
        <f>'1363+942 RHS '!I56</f>
        <v>0</v>
      </c>
      <c r="AW23" s="54">
        <f>'1363+025 LHS '!I56</f>
        <v>0</v>
      </c>
      <c r="AX23" s="54">
        <f>'1363+025 RHS'!I56</f>
        <v>0</v>
      </c>
      <c r="AY23" s="61">
        <f>'1362+075 LHS'!I56</f>
        <v>0</v>
      </c>
      <c r="AZ23" s="61">
        <f>'1362+075 RHS '!I56</f>
        <v>0</v>
      </c>
      <c r="BA23" s="61">
        <f>'1361+629 LHS '!I56</f>
        <v>0</v>
      </c>
      <c r="BB23" s="61">
        <f>'1361+629 RHS '!I57</f>
        <v>0</v>
      </c>
      <c r="BC23" s="61">
        <f>'1360+365 LHS '!I57</f>
        <v>0</v>
      </c>
      <c r="BD23" s="61">
        <f>'1360+365 RHS'!I57</f>
        <v>0</v>
      </c>
      <c r="BE23" s="61">
        <f>'1358+406 LHS '!I57</f>
        <v>0</v>
      </c>
      <c r="BF23" s="61">
        <f>'1358+406 RHS'!I57</f>
        <v>0</v>
      </c>
      <c r="BG23" s="61">
        <f>'890+430 RHS Old '!I57</f>
        <v>0</v>
      </c>
      <c r="BH23" s="61">
        <f>'890+430 LHS '!I57</f>
        <v>216</v>
      </c>
      <c r="BI23" s="68">
        <f>'886+663 LHS '!I57</f>
        <v>216</v>
      </c>
      <c r="BJ23" s="91">
        <f t="shared" si="1"/>
        <v>876</v>
      </c>
      <c r="BK23" s="8" t="b">
        <f t="shared" si="4"/>
        <v>1</v>
      </c>
    </row>
    <row r="24" spans="2:63" ht="26.5" hidden="1" customHeight="1" x14ac:dyDescent="0.9">
      <c r="B24" s="50">
        <v>22</v>
      </c>
      <c r="C24" s="56" t="s">
        <v>34</v>
      </c>
      <c r="D24" s="1">
        <f t="shared" si="0"/>
        <v>0</v>
      </c>
      <c r="E24" s="76">
        <f>'1427+000 LHS MNB '!I57</f>
        <v>0</v>
      </c>
      <c r="F24" s="1">
        <f>'1427+000 RHS MNB'!I56</f>
        <v>0</v>
      </c>
      <c r="G24" s="1">
        <f>'1425+045 LHS PUP'!I55</f>
        <v>0</v>
      </c>
      <c r="H24" s="54">
        <f>'1425+045 RHS PUP'!I55</f>
        <v>0</v>
      </c>
      <c r="I24" s="54">
        <f>'1024+415 BHS '!I58</f>
        <v>0</v>
      </c>
      <c r="J24" s="54">
        <f>'1422+600 MNB RHS'!I58</f>
        <v>0</v>
      </c>
      <c r="K24" s="54">
        <f>'1422+600 MNB LHS'!I57</f>
        <v>0</v>
      </c>
      <c r="L24" s="80">
        <f>'1415+180 MJB RHS '!I61</f>
        <v>0</v>
      </c>
      <c r="M24" s="54">
        <f>'1415+180 MJB LHS '!I60</f>
        <v>0</v>
      </c>
      <c r="N24" s="54">
        <f>'1412+725 LHS'!I56</f>
        <v>0</v>
      </c>
      <c r="O24" s="54">
        <f>'1412+725 RHS '!I56</f>
        <v>0</v>
      </c>
      <c r="P24" s="54">
        <f>'1408+469 LHS '!I56</f>
        <v>0</v>
      </c>
      <c r="Q24" s="54">
        <f>'1408+469 RHS '!I56</f>
        <v>0</v>
      </c>
      <c r="R24" s="54">
        <f>'1388+563 LHS '!I59</f>
        <v>0</v>
      </c>
      <c r="S24" s="54">
        <f>'1388+563  RHS '!I59</f>
        <v>0</v>
      </c>
      <c r="T24" s="54">
        <f>'1388+032 MNB LHS '!I59</f>
        <v>0</v>
      </c>
      <c r="U24" s="54">
        <f>'1388+032 MNB RHS'!I59</f>
        <v>0</v>
      </c>
      <c r="V24" s="54">
        <f>'1386+720 LHS '!I59</f>
        <v>0</v>
      </c>
      <c r="W24" s="54">
        <f>'1386+720 RHS'!I59</f>
        <v>0</v>
      </c>
      <c r="X24" s="54">
        <f>'1385+470 MNB LHS '!I57</f>
        <v>0</v>
      </c>
      <c r="Y24" s="54">
        <f>'1384+492 MNB LHS '!I56</f>
        <v>0</v>
      </c>
      <c r="Z24" s="54">
        <f>'1384+492 MNB RHS'!I56</f>
        <v>0</v>
      </c>
      <c r="AA24" s="54">
        <f>'1384+249 MNB LHS'!I56</f>
        <v>0</v>
      </c>
      <c r="AB24" s="54">
        <f>'1384+249 MNB RHS '!I56</f>
        <v>0</v>
      </c>
      <c r="AC24" s="54">
        <f>'1381+552 MNB LHS '!I56</f>
        <v>0</v>
      </c>
      <c r="AD24" s="54">
        <f>'1381+552 MNB RHS '!I56</f>
        <v>0</v>
      </c>
      <c r="AE24" s="54">
        <f>'1380+637 MNB LHS '!I56</f>
        <v>0</v>
      </c>
      <c r="AF24" s="54">
        <f>'1380+637 MNB RHS '!I56</f>
        <v>0</v>
      </c>
      <c r="AG24" s="54">
        <f>'1379+595 PUP LHS '!I56</f>
        <v>0</v>
      </c>
      <c r="AH24" s="54">
        <f>'1379+595 PUP RHS'!I56</f>
        <v>0</v>
      </c>
      <c r="AI24" s="54">
        <f>'1376+016 LHS '!I56</f>
        <v>0</v>
      </c>
      <c r="AJ24" s="54">
        <f>'1376+016 RHS '!I56</f>
        <v>0</v>
      </c>
      <c r="AK24" s="54">
        <f>'1375+045 LHS '!I57</f>
        <v>0</v>
      </c>
      <c r="AL24" s="54">
        <f>'1375+045 RHS '!I57</f>
        <v>0</v>
      </c>
      <c r="AM24" s="54">
        <f>'1374+900 LHS '!I60</f>
        <v>0</v>
      </c>
      <c r="AN24" s="54">
        <f>'1374+900 RHS '!I58</f>
        <v>0</v>
      </c>
      <c r="AO24" s="80">
        <f>'1373+880 LHS'!I58</f>
        <v>0</v>
      </c>
      <c r="AP24" s="80">
        <f>'1373+880 RHS '!I57</f>
        <v>0</v>
      </c>
      <c r="AQ24" s="61">
        <f>'1370+310 LHS '!I57</f>
        <v>0</v>
      </c>
      <c r="AR24" s="61">
        <f>'1370+310 RHS'!I57</f>
        <v>0</v>
      </c>
      <c r="AS24" s="61">
        <f>'1368+545 LHS'!I57</f>
        <v>0</v>
      </c>
      <c r="AT24" s="61">
        <f>'1368+545 RHS '!I57</f>
        <v>0</v>
      </c>
      <c r="AU24" s="54">
        <f>'1363+942 LHS '!I57</f>
        <v>0</v>
      </c>
      <c r="AV24" s="54">
        <f>'1363+942 RHS '!I57</f>
        <v>0</v>
      </c>
      <c r="AW24" s="54">
        <f>'1363+025 LHS '!I57</f>
        <v>0</v>
      </c>
      <c r="AX24" s="54">
        <f>'1363+025 RHS'!I57</f>
        <v>0</v>
      </c>
      <c r="AY24" s="61">
        <f>'1362+075 LHS'!I57</f>
        <v>0</v>
      </c>
      <c r="AZ24" s="61">
        <f>'1362+075 RHS '!I57</f>
        <v>0</v>
      </c>
      <c r="BA24" s="61">
        <f>'1361+629 LHS '!I57</f>
        <v>0</v>
      </c>
      <c r="BB24" s="61">
        <f>'1361+629 RHS '!I58</f>
        <v>0</v>
      </c>
      <c r="BC24" s="61">
        <f>'1360+365 LHS '!I58</f>
        <v>0</v>
      </c>
      <c r="BD24" s="61">
        <f>'1360+365 RHS'!I58</f>
        <v>0</v>
      </c>
      <c r="BE24" s="61">
        <f>'1358+406 LHS '!I58</f>
        <v>0</v>
      </c>
      <c r="BF24" s="61">
        <f>'1358+406 RHS'!I58</f>
        <v>0</v>
      </c>
      <c r="BG24" s="61">
        <f>'890+430 RHS Old '!I58</f>
        <v>0</v>
      </c>
      <c r="BH24" s="61">
        <f>'890+430 LHS '!I58</f>
        <v>0</v>
      </c>
      <c r="BI24" s="68">
        <f>'886+663 LHS '!I58</f>
        <v>0</v>
      </c>
      <c r="BJ24" s="91">
        <f t="shared" si="1"/>
        <v>0</v>
      </c>
    </row>
    <row r="25" spans="2:63" ht="27.5" hidden="1" x14ac:dyDescent="0.9">
      <c r="B25" s="50">
        <v>23</v>
      </c>
      <c r="C25" s="56"/>
      <c r="D25" s="1">
        <f t="shared" si="0"/>
        <v>0</v>
      </c>
      <c r="E25" s="76">
        <f>'1427+000 LHS MNB '!I58</f>
        <v>0</v>
      </c>
      <c r="F25" s="1">
        <f>'1427+000 RHS MNB'!I57</f>
        <v>0</v>
      </c>
      <c r="G25" s="1">
        <f>'1425+045 LHS PUP'!I56</f>
        <v>0</v>
      </c>
      <c r="H25" s="54">
        <f>'1425+045 RHS PUP'!I56</f>
        <v>0</v>
      </c>
      <c r="I25" s="54">
        <f>'1024+415 BHS '!I59</f>
        <v>0</v>
      </c>
      <c r="J25" s="54">
        <f>'1422+600 MNB RHS'!I59</f>
        <v>0</v>
      </c>
      <c r="K25" s="54">
        <f>'1422+600 MNB LHS'!I58</f>
        <v>0</v>
      </c>
      <c r="L25" s="80">
        <f>'1415+180 MJB RHS '!I62</f>
        <v>0</v>
      </c>
      <c r="M25" s="54">
        <f>'1415+180 MJB LHS '!I61</f>
        <v>0</v>
      </c>
      <c r="N25" s="54">
        <f>'1412+725 LHS'!I57</f>
        <v>0</v>
      </c>
      <c r="O25" s="54">
        <f>'1412+725 RHS '!I57</f>
        <v>0</v>
      </c>
      <c r="P25" s="54">
        <f>'1408+469 LHS '!I57</f>
        <v>0</v>
      </c>
      <c r="Q25" s="54">
        <f>'1408+469 RHS '!I57</f>
        <v>0</v>
      </c>
      <c r="R25" s="54">
        <f>'1388+563 LHS '!I60</f>
        <v>0</v>
      </c>
      <c r="S25" s="54">
        <f>'1388+563  RHS '!I60</f>
        <v>0</v>
      </c>
      <c r="T25" s="54">
        <f>'1388+032 MNB LHS '!I60</f>
        <v>0</v>
      </c>
      <c r="U25" s="54">
        <f>'1388+032 MNB RHS'!I60</f>
        <v>0</v>
      </c>
      <c r="V25" s="54">
        <f>'1386+720 LHS '!I60</f>
        <v>0</v>
      </c>
      <c r="W25" s="54">
        <f>'1386+720 RHS'!I60</f>
        <v>0</v>
      </c>
      <c r="X25" s="54">
        <f>'1385+470 MNB LHS '!I58</f>
        <v>0</v>
      </c>
      <c r="Y25" s="54">
        <f>'1384+492 MNB LHS '!I57</f>
        <v>0</v>
      </c>
      <c r="Z25" s="54">
        <f>'1384+492 MNB RHS'!I57</f>
        <v>0</v>
      </c>
      <c r="AA25" s="54">
        <f>'1384+249 MNB LHS'!I57</f>
        <v>0</v>
      </c>
      <c r="AB25" s="54">
        <f>'1384+249 MNB RHS '!I57</f>
        <v>0</v>
      </c>
      <c r="AC25" s="54">
        <f>'1381+552 MNB LHS '!I57</f>
        <v>0</v>
      </c>
      <c r="AD25" s="54">
        <f>'1381+552 MNB RHS '!I57</f>
        <v>0</v>
      </c>
      <c r="AE25" s="54">
        <f>'1380+637 MNB LHS '!I57</f>
        <v>0</v>
      </c>
      <c r="AF25" s="54">
        <f>'1380+637 MNB RHS '!I57</f>
        <v>0</v>
      </c>
      <c r="AG25" s="54">
        <f>'1379+595 PUP LHS '!I57</f>
        <v>0</v>
      </c>
      <c r="AH25" s="54">
        <f>'1379+595 PUP RHS'!I57</f>
        <v>0</v>
      </c>
      <c r="AI25" s="54">
        <f>'1376+016 LHS '!I57</f>
        <v>0</v>
      </c>
      <c r="AJ25" s="54">
        <f>'1376+016 RHS '!I57</f>
        <v>0</v>
      </c>
      <c r="AK25" s="54">
        <f>'1375+045 LHS '!I58</f>
        <v>0</v>
      </c>
      <c r="AL25" s="54">
        <f>'1375+045 RHS '!I58</f>
        <v>0</v>
      </c>
      <c r="AM25" s="54">
        <f>'1374+900 LHS '!I61</f>
        <v>0</v>
      </c>
      <c r="AN25" s="54">
        <f>'1374+900 RHS '!I59</f>
        <v>0</v>
      </c>
      <c r="AO25" s="80">
        <f>'1373+880 LHS'!I59</f>
        <v>0</v>
      </c>
      <c r="AP25" s="80">
        <f>'1373+880 RHS '!I58</f>
        <v>0</v>
      </c>
      <c r="AQ25" s="61">
        <f>'1370+310 LHS '!I58</f>
        <v>0</v>
      </c>
      <c r="AR25" s="61">
        <f>'1370+310 RHS'!I58</f>
        <v>0</v>
      </c>
      <c r="AS25" s="61">
        <f>'1368+545 LHS'!I58</f>
        <v>0</v>
      </c>
      <c r="AT25" s="61">
        <f>'1368+545 RHS '!I58</f>
        <v>0</v>
      </c>
      <c r="AU25" s="54">
        <f>'1363+942 LHS '!I58</f>
        <v>0</v>
      </c>
      <c r="AV25" s="54">
        <f>'1363+942 RHS '!I58</f>
        <v>0</v>
      </c>
      <c r="AW25" s="54">
        <f>'1363+025 LHS '!I58</f>
        <v>0</v>
      </c>
      <c r="AX25" s="54">
        <f>'1363+025 RHS'!I58</f>
        <v>0</v>
      </c>
      <c r="AY25" s="61">
        <f>'1362+075 LHS'!I58</f>
        <v>0</v>
      </c>
      <c r="AZ25" s="61">
        <f>'1362+075 RHS '!I58</f>
        <v>0</v>
      </c>
      <c r="BA25" s="61">
        <f>'1361+629 LHS '!I58</f>
        <v>0</v>
      </c>
      <c r="BB25" s="61">
        <f>'1361+629 RHS '!I59</f>
        <v>0</v>
      </c>
      <c r="BC25" s="61">
        <f>'1360+365 LHS '!I59</f>
        <v>0</v>
      </c>
      <c r="BD25" s="61">
        <f>'1360+365 RHS'!I59</f>
        <v>0</v>
      </c>
      <c r="BE25" s="61">
        <f>'1358+406 LHS '!I59</f>
        <v>0</v>
      </c>
      <c r="BF25" s="61">
        <f>'1358+406 RHS'!I59</f>
        <v>0</v>
      </c>
      <c r="BG25" s="61">
        <f>'890+430 RHS Old '!I59</f>
        <v>0</v>
      </c>
      <c r="BH25" s="61">
        <f>'890+430 LHS '!I59</f>
        <v>0</v>
      </c>
      <c r="BI25" s="68">
        <f>'886+663 LHS '!I59</f>
        <v>0</v>
      </c>
      <c r="BJ25" s="91">
        <f t="shared" si="1"/>
        <v>0</v>
      </c>
    </row>
    <row r="26" spans="2:63" ht="26.5" hidden="1" customHeight="1" x14ac:dyDescent="0.9">
      <c r="B26" s="50">
        <v>24</v>
      </c>
      <c r="C26" s="56" t="s">
        <v>35</v>
      </c>
      <c r="D26" s="1">
        <f t="shared" si="0"/>
        <v>0</v>
      </c>
      <c r="E26" s="76">
        <f>'1427+000 LHS MNB '!I59</f>
        <v>0</v>
      </c>
      <c r="F26" s="1">
        <f>'1427+000 RHS MNB'!I58</f>
        <v>0</v>
      </c>
      <c r="G26" s="1">
        <f>'1425+045 LHS PUP'!I57</f>
        <v>0</v>
      </c>
      <c r="H26" s="54">
        <f>'1425+045 RHS PUP'!I57</f>
        <v>0</v>
      </c>
      <c r="I26" s="54">
        <f>'1024+415 BHS '!I60</f>
        <v>0</v>
      </c>
      <c r="J26" s="54">
        <f>'1422+600 MNB RHS'!I60</f>
        <v>0</v>
      </c>
      <c r="K26" s="54">
        <f>'1422+600 MNB LHS'!I59</f>
        <v>0</v>
      </c>
      <c r="L26" s="80">
        <f>'1415+180 MJB RHS '!I63</f>
        <v>0</v>
      </c>
      <c r="M26" s="54">
        <f>'1415+180 MJB LHS '!I62</f>
        <v>0</v>
      </c>
      <c r="N26" s="54">
        <f>'1412+725 LHS'!I58</f>
        <v>0</v>
      </c>
      <c r="O26" s="54">
        <f>'1412+725 RHS '!I58</f>
        <v>0</v>
      </c>
      <c r="P26" s="54">
        <f>'1408+469 LHS '!I58</f>
        <v>0</v>
      </c>
      <c r="Q26" s="54">
        <f>'1408+469 RHS '!I58</f>
        <v>0</v>
      </c>
      <c r="R26" s="54">
        <f>'1388+563 LHS '!I61</f>
        <v>0</v>
      </c>
      <c r="S26" s="54">
        <f>'1388+563  RHS '!I61</f>
        <v>0</v>
      </c>
      <c r="T26" s="54">
        <f>'1388+032 MNB LHS '!I61</f>
        <v>0</v>
      </c>
      <c r="U26" s="54">
        <f>'1388+032 MNB RHS'!I61</f>
        <v>0</v>
      </c>
      <c r="V26" s="54">
        <f>'1386+720 LHS '!I61</f>
        <v>0</v>
      </c>
      <c r="W26" s="54">
        <f>'1386+720 RHS'!I61</f>
        <v>0</v>
      </c>
      <c r="X26" s="54">
        <f>'1385+470 MNB LHS '!I59</f>
        <v>0</v>
      </c>
      <c r="Y26" s="54">
        <f>'1384+492 MNB LHS '!I58</f>
        <v>0</v>
      </c>
      <c r="Z26" s="54">
        <f>'1384+492 MNB RHS'!I58</f>
        <v>0</v>
      </c>
      <c r="AA26" s="54">
        <f>'1384+249 MNB LHS'!I58</f>
        <v>0</v>
      </c>
      <c r="AB26" s="54">
        <f>'1384+249 MNB RHS '!I58</f>
        <v>0</v>
      </c>
      <c r="AC26" s="54">
        <f>'1381+552 MNB LHS '!I58</f>
        <v>0</v>
      </c>
      <c r="AD26" s="54">
        <f>'1381+552 MNB RHS '!I58</f>
        <v>0</v>
      </c>
      <c r="AE26" s="54">
        <f>'1380+637 MNB LHS '!I58</f>
        <v>0</v>
      </c>
      <c r="AF26" s="54">
        <f>'1380+637 MNB RHS '!I58</f>
        <v>0</v>
      </c>
      <c r="AG26" s="54">
        <f>'1379+595 PUP LHS '!I58</f>
        <v>0</v>
      </c>
      <c r="AH26" s="54">
        <f>'1379+595 PUP RHS'!I58</f>
        <v>0</v>
      </c>
      <c r="AI26" s="54">
        <f>'1376+016 LHS '!I58</f>
        <v>0</v>
      </c>
      <c r="AJ26" s="54">
        <f>'1376+016 RHS '!I58</f>
        <v>0</v>
      </c>
      <c r="AK26" s="54">
        <f>'1375+045 LHS '!I59</f>
        <v>0</v>
      </c>
      <c r="AL26" s="54">
        <f>'1375+045 RHS '!I59</f>
        <v>0</v>
      </c>
      <c r="AM26" s="54">
        <f>'1374+900 LHS '!I62</f>
        <v>0</v>
      </c>
      <c r="AN26" s="54">
        <f>'1374+900 RHS '!I60</f>
        <v>0</v>
      </c>
      <c r="AO26" s="80">
        <f>'1373+880 LHS'!I60</f>
        <v>0</v>
      </c>
      <c r="AP26" s="80">
        <f>'1373+880 RHS '!I59</f>
        <v>0</v>
      </c>
      <c r="AQ26" s="61">
        <f>'1370+310 LHS '!I59</f>
        <v>0</v>
      </c>
      <c r="AR26" s="61">
        <f>'1370+310 RHS'!I59</f>
        <v>0</v>
      </c>
      <c r="AS26" s="61">
        <f>'1368+545 LHS'!I59</f>
        <v>0</v>
      </c>
      <c r="AT26" s="61">
        <f>'1368+545 RHS '!I59</f>
        <v>0</v>
      </c>
      <c r="AU26" s="54">
        <f>'1363+942 LHS '!I59</f>
        <v>0</v>
      </c>
      <c r="AV26" s="54">
        <f>'1363+942 RHS '!I59</f>
        <v>0</v>
      </c>
      <c r="AW26" s="54">
        <f>'1363+025 LHS '!I59</f>
        <v>0</v>
      </c>
      <c r="AX26" s="54">
        <f>'1363+025 RHS'!I59</f>
        <v>0</v>
      </c>
      <c r="AY26" s="61">
        <f>'1362+075 LHS'!I59</f>
        <v>0</v>
      </c>
      <c r="AZ26" s="61">
        <f>'1362+075 RHS '!I59</f>
        <v>0</v>
      </c>
      <c r="BA26" s="61">
        <f>'1361+629 LHS '!I59</f>
        <v>0</v>
      </c>
      <c r="BB26" s="61">
        <f>'1361+629 RHS '!I60</f>
        <v>0</v>
      </c>
      <c r="BC26" s="61">
        <f>'1360+365 LHS '!I60</f>
        <v>0</v>
      </c>
      <c r="BD26" s="61">
        <f>'1360+365 RHS'!I60</f>
        <v>0</v>
      </c>
      <c r="BE26" s="61">
        <f>'1358+406 LHS '!I60</f>
        <v>0</v>
      </c>
      <c r="BF26" s="61">
        <f>'1358+406 RHS'!I60</f>
        <v>0</v>
      </c>
      <c r="BG26" s="61">
        <f>'890+430 RHS Old '!I60</f>
        <v>0</v>
      </c>
      <c r="BH26" s="61">
        <f>'890+430 LHS '!I60</f>
        <v>0</v>
      </c>
      <c r="BI26" s="68">
        <f>'886+663 LHS '!I60</f>
        <v>0</v>
      </c>
      <c r="BJ26" s="91">
        <f t="shared" si="1"/>
        <v>0</v>
      </c>
    </row>
    <row r="27" spans="2:63" ht="26.5" hidden="1" customHeight="1" x14ac:dyDescent="0.9">
      <c r="B27" s="50">
        <v>25</v>
      </c>
      <c r="C27" s="56" t="s">
        <v>36</v>
      </c>
      <c r="D27" s="1">
        <f>SUM(E27:BI27)</f>
        <v>0</v>
      </c>
      <c r="E27" s="76">
        <f>'1427+000 LHS MNB '!I60</f>
        <v>0</v>
      </c>
      <c r="F27" s="1">
        <f>'1427+000 RHS MNB'!I59</f>
        <v>0</v>
      </c>
      <c r="G27" s="1">
        <f>'1425+045 LHS PUP'!I58</f>
        <v>0</v>
      </c>
      <c r="H27" s="54">
        <f>'1425+045 RHS PUP'!I58</f>
        <v>0</v>
      </c>
      <c r="I27" s="54">
        <f>'1024+415 BHS '!I61</f>
        <v>0</v>
      </c>
      <c r="J27" s="54">
        <f>'1422+600 MNB RHS'!I61</f>
        <v>0</v>
      </c>
      <c r="K27" s="54">
        <f>'1422+600 MNB LHS'!I60</f>
        <v>0</v>
      </c>
      <c r="L27" s="80">
        <f>'1415+180 MJB RHS '!I64</f>
        <v>0</v>
      </c>
      <c r="M27" s="54">
        <f>'1415+180 MJB LHS '!I63</f>
        <v>0</v>
      </c>
      <c r="N27" s="54">
        <f>'1412+725 LHS'!I59</f>
        <v>0</v>
      </c>
      <c r="O27" s="54">
        <f>'1412+725 RHS '!I59</f>
        <v>0</v>
      </c>
      <c r="P27" s="54">
        <f>'1408+469 LHS '!I59</f>
        <v>0</v>
      </c>
      <c r="Q27" s="54">
        <f>'1408+469 RHS '!I59</f>
        <v>0</v>
      </c>
      <c r="R27" s="54">
        <f>'1388+563 LHS '!I62</f>
        <v>0</v>
      </c>
      <c r="S27" s="54">
        <f>'1388+563  RHS '!I62</f>
        <v>0</v>
      </c>
      <c r="T27" s="54">
        <f>'1388+032 MNB LHS '!I62</f>
        <v>0</v>
      </c>
      <c r="U27" s="54">
        <f>'1388+032 MNB RHS'!I62</f>
        <v>0</v>
      </c>
      <c r="V27" s="54">
        <f>'1386+720 LHS '!I62</f>
        <v>0</v>
      </c>
      <c r="W27" s="54">
        <f>'1386+720 RHS'!I62</f>
        <v>0</v>
      </c>
      <c r="X27" s="54">
        <f>'1385+470 MNB LHS '!I60</f>
        <v>0</v>
      </c>
      <c r="Y27" s="54">
        <f>'1384+492 MNB LHS '!I59</f>
        <v>0</v>
      </c>
      <c r="Z27" s="54">
        <f>'1384+492 MNB RHS'!I59</f>
        <v>0</v>
      </c>
      <c r="AA27" s="54">
        <f>'1384+249 MNB LHS'!I59</f>
        <v>0</v>
      </c>
      <c r="AB27" s="54">
        <f>'1384+249 MNB RHS '!I59</f>
        <v>0</v>
      </c>
      <c r="AC27" s="54">
        <f>'1381+552 MNB LHS '!I59</f>
        <v>0</v>
      </c>
      <c r="AD27" s="54">
        <f>'1381+552 MNB RHS '!I59</f>
        <v>0</v>
      </c>
      <c r="AE27" s="54">
        <f>'1380+637 MNB LHS '!I59</f>
        <v>0</v>
      </c>
      <c r="AF27" s="54">
        <f>'1380+637 MNB RHS '!I59</f>
        <v>0</v>
      </c>
      <c r="AG27" s="54">
        <f>'1379+595 PUP LHS '!I59</f>
        <v>0</v>
      </c>
      <c r="AH27" s="54">
        <f>'1379+595 PUP RHS'!I59</f>
        <v>0</v>
      </c>
      <c r="AI27" s="54">
        <f>'1376+016 LHS '!I59</f>
        <v>0</v>
      </c>
      <c r="AJ27" s="54">
        <f>'1376+016 RHS '!I59</f>
        <v>0</v>
      </c>
      <c r="AK27" s="54">
        <f>'1375+045 LHS '!I60</f>
        <v>0</v>
      </c>
      <c r="AL27" s="54">
        <f>'1375+045 RHS '!I60</f>
        <v>0</v>
      </c>
      <c r="AM27" s="54">
        <f>'1374+900 LHS '!I63</f>
        <v>0</v>
      </c>
      <c r="AN27" s="54">
        <f>'1374+900 RHS '!I61</f>
        <v>0</v>
      </c>
      <c r="AO27" s="80">
        <f>'1373+880 LHS'!I61</f>
        <v>0</v>
      </c>
      <c r="AP27" s="80">
        <f>'1373+880 RHS '!I60</f>
        <v>0</v>
      </c>
      <c r="AQ27" s="61">
        <f>'1370+310 LHS '!I60</f>
        <v>0</v>
      </c>
      <c r="AR27" s="61">
        <f>'1370+310 RHS'!I60</f>
        <v>0</v>
      </c>
      <c r="AS27" s="61">
        <f>'1368+545 LHS'!I60</f>
        <v>0</v>
      </c>
      <c r="AT27" s="61">
        <f>'1368+545 RHS '!I60</f>
        <v>0</v>
      </c>
      <c r="AU27" s="54">
        <f>'1363+942 LHS '!I60</f>
        <v>0</v>
      </c>
      <c r="AV27" s="54">
        <f>'1363+942 RHS '!I60</f>
        <v>0</v>
      </c>
      <c r="AW27" s="54">
        <f>'1363+025 LHS '!I60</f>
        <v>0</v>
      </c>
      <c r="AX27" s="54">
        <f>'1363+025 RHS'!I60</f>
        <v>0</v>
      </c>
      <c r="AY27" s="61">
        <f>'1362+075 LHS'!I60</f>
        <v>0</v>
      </c>
      <c r="AZ27" s="61">
        <f>'1362+075 RHS '!I60</f>
        <v>0</v>
      </c>
      <c r="BA27" s="61">
        <f>'1361+629 LHS '!I60</f>
        <v>0</v>
      </c>
      <c r="BB27" s="61">
        <f>'1361+629 RHS '!I61</f>
        <v>0</v>
      </c>
      <c r="BC27" s="61">
        <f>'1360+365 LHS '!I61</f>
        <v>0</v>
      </c>
      <c r="BD27" s="61">
        <f>'1360+365 RHS'!I61</f>
        <v>0</v>
      </c>
      <c r="BE27" s="61">
        <f>'1358+406 LHS '!I61</f>
        <v>0</v>
      </c>
      <c r="BF27" s="61">
        <f>'1358+406 RHS'!I61</f>
        <v>0</v>
      </c>
      <c r="BG27" s="61">
        <f>'890+430 RHS Old '!I61</f>
        <v>0</v>
      </c>
      <c r="BH27" s="61">
        <f>'890+430 LHS '!I61</f>
        <v>0</v>
      </c>
      <c r="BI27" s="68">
        <f>'886+663 LHS '!I61</f>
        <v>0</v>
      </c>
      <c r="BJ27" s="91">
        <f t="shared" si="1"/>
        <v>0</v>
      </c>
    </row>
    <row r="28" spans="2:63" ht="26.5" hidden="1" customHeight="1" x14ac:dyDescent="0.9">
      <c r="B28" s="50">
        <v>26</v>
      </c>
      <c r="C28" s="56" t="s">
        <v>37</v>
      </c>
      <c r="D28" s="1">
        <f t="shared" si="0"/>
        <v>0</v>
      </c>
      <c r="E28" s="76">
        <f>'1427+000 LHS MNB '!I61</f>
        <v>0</v>
      </c>
      <c r="F28" s="1">
        <f>'1427+000 RHS MNB'!I60</f>
        <v>0</v>
      </c>
      <c r="G28" s="1">
        <f>'1425+045 LHS PUP'!I59</f>
        <v>0</v>
      </c>
      <c r="H28" s="54">
        <f>'1425+045 RHS PUP'!I59</f>
        <v>0</v>
      </c>
      <c r="I28" s="54">
        <f>'1024+415 BHS '!I62</f>
        <v>0</v>
      </c>
      <c r="J28" s="54">
        <f>'1422+600 MNB RHS'!I62</f>
        <v>0</v>
      </c>
      <c r="K28" s="54">
        <f>'1422+600 MNB LHS'!I61</f>
        <v>0</v>
      </c>
      <c r="L28" s="80">
        <f>'1415+180 MJB RHS '!I65</f>
        <v>0</v>
      </c>
      <c r="M28" s="54">
        <f>'1415+180 MJB LHS '!I64</f>
        <v>0</v>
      </c>
      <c r="N28" s="54">
        <f>'1412+725 LHS'!I60</f>
        <v>0</v>
      </c>
      <c r="O28" s="54">
        <f>'1412+725 RHS '!I60</f>
        <v>0</v>
      </c>
      <c r="P28" s="54">
        <f>'1408+469 LHS '!I60</f>
        <v>0</v>
      </c>
      <c r="Q28" s="54">
        <f>'1408+469 RHS '!I60</f>
        <v>0</v>
      </c>
      <c r="R28" s="54">
        <f>'1388+563 LHS '!I63</f>
        <v>0</v>
      </c>
      <c r="S28" s="54">
        <f>'1388+563  RHS '!I63</f>
        <v>0</v>
      </c>
      <c r="T28" s="54">
        <f>'1388+032 MNB LHS '!I63</f>
        <v>0</v>
      </c>
      <c r="U28" s="54">
        <f>'1388+032 MNB RHS'!I63</f>
        <v>0</v>
      </c>
      <c r="V28" s="54">
        <f>'1386+720 LHS '!I63</f>
        <v>0</v>
      </c>
      <c r="W28" s="54">
        <f>'1386+720 RHS'!I63</f>
        <v>0</v>
      </c>
      <c r="X28" s="54">
        <f>'1385+470 MNB LHS '!I61</f>
        <v>0</v>
      </c>
      <c r="Y28" s="54">
        <f>'1384+492 MNB LHS '!I60</f>
        <v>0</v>
      </c>
      <c r="Z28" s="54">
        <f>'1384+492 MNB RHS'!I60</f>
        <v>0</v>
      </c>
      <c r="AA28" s="54">
        <f>'1384+249 MNB LHS'!I60</f>
        <v>0</v>
      </c>
      <c r="AB28" s="54">
        <f>'1384+249 MNB RHS '!I60</f>
        <v>0</v>
      </c>
      <c r="AC28" s="54">
        <f>'1381+552 MNB LHS '!I60</f>
        <v>0</v>
      </c>
      <c r="AD28" s="54">
        <f>'1381+552 MNB RHS '!I60</f>
        <v>0</v>
      </c>
      <c r="AE28" s="54">
        <f>'1380+637 MNB LHS '!I60</f>
        <v>0</v>
      </c>
      <c r="AF28" s="54">
        <f>'1380+637 MNB RHS '!I60</f>
        <v>0</v>
      </c>
      <c r="AG28" s="54">
        <f>'1379+595 PUP LHS '!I60</f>
        <v>0</v>
      </c>
      <c r="AH28" s="54">
        <f>'1379+595 PUP RHS'!I60</f>
        <v>0</v>
      </c>
      <c r="AI28" s="54">
        <f>'1376+016 LHS '!I60</f>
        <v>0</v>
      </c>
      <c r="AJ28" s="54">
        <f>'1376+016 RHS '!I60</f>
        <v>0</v>
      </c>
      <c r="AK28" s="54">
        <f>'1375+045 LHS '!I61</f>
        <v>0</v>
      </c>
      <c r="AL28" s="54">
        <f>'1375+045 RHS '!I61</f>
        <v>0</v>
      </c>
      <c r="AM28" s="54">
        <f>'1374+900 LHS '!I64</f>
        <v>0</v>
      </c>
      <c r="AN28" s="54">
        <f>'1374+900 RHS '!I62</f>
        <v>0</v>
      </c>
      <c r="AO28" s="80">
        <f>'1373+880 LHS'!I62</f>
        <v>0</v>
      </c>
      <c r="AP28" s="80">
        <f>'1373+880 RHS '!I61</f>
        <v>0</v>
      </c>
      <c r="AQ28" s="61">
        <f>'1370+310 LHS '!I61</f>
        <v>0</v>
      </c>
      <c r="AR28" s="61">
        <f>'1370+310 RHS'!I61</f>
        <v>0</v>
      </c>
      <c r="AS28" s="61">
        <f>'1368+545 LHS'!I61</f>
        <v>0</v>
      </c>
      <c r="AT28" s="61">
        <f>'1368+545 RHS '!I61</f>
        <v>0</v>
      </c>
      <c r="AU28" s="54">
        <f>'1363+942 LHS '!I61</f>
        <v>0</v>
      </c>
      <c r="AV28" s="54">
        <f>'1363+942 RHS '!I61</f>
        <v>0</v>
      </c>
      <c r="AW28" s="54">
        <f>'1363+025 LHS '!I61</f>
        <v>0</v>
      </c>
      <c r="AX28" s="54">
        <f>'1363+025 RHS'!I61</f>
        <v>0</v>
      </c>
      <c r="AY28" s="61">
        <f>'1362+075 LHS'!I61</f>
        <v>0</v>
      </c>
      <c r="AZ28" s="61">
        <f>'1362+075 RHS '!I61</f>
        <v>0</v>
      </c>
      <c r="BA28" s="61">
        <f>'1361+629 LHS '!I61</f>
        <v>0</v>
      </c>
      <c r="BB28" s="61">
        <f>'1361+629 RHS '!I62</f>
        <v>0</v>
      </c>
      <c r="BC28" s="61">
        <f>'1360+365 LHS '!I62</f>
        <v>0</v>
      </c>
      <c r="BD28" s="61">
        <f>'1360+365 RHS'!I62</f>
        <v>0</v>
      </c>
      <c r="BE28" s="61">
        <f>'1358+406 LHS '!I62</f>
        <v>0</v>
      </c>
      <c r="BF28" s="61">
        <f>'1358+406 RHS'!I62</f>
        <v>0</v>
      </c>
      <c r="BG28" s="61">
        <f>'890+430 RHS Old '!I62</f>
        <v>0</v>
      </c>
      <c r="BH28" s="61">
        <f>'890+430 LHS '!I62</f>
        <v>0</v>
      </c>
      <c r="BI28" s="68">
        <f>'886+663 LHS '!I62</f>
        <v>0</v>
      </c>
      <c r="BJ28" s="91">
        <f t="shared" si="1"/>
        <v>0</v>
      </c>
    </row>
    <row r="29" spans="2:63" ht="26.5" customHeight="1" x14ac:dyDescent="0.9">
      <c r="B29" s="50">
        <v>27</v>
      </c>
      <c r="C29" s="56" t="s">
        <v>38</v>
      </c>
      <c r="D29" s="1">
        <f t="shared" si="0"/>
        <v>26</v>
      </c>
      <c r="E29" s="76">
        <f>'1427+000 LHS MNB '!I62</f>
        <v>3</v>
      </c>
      <c r="F29" s="1">
        <f>'1427+000 RHS MNB'!I61</f>
        <v>3</v>
      </c>
      <c r="G29" s="1">
        <f>'1425+045 LHS PUP'!I60</f>
        <v>0</v>
      </c>
      <c r="H29" s="54">
        <f>'1425+045 RHS PUP'!I60</f>
        <v>0</v>
      </c>
      <c r="I29" s="54">
        <f>'1024+415 BHS '!I63</f>
        <v>0</v>
      </c>
      <c r="J29" s="54">
        <f>'1422+600 MNB RHS'!I63</f>
        <v>3</v>
      </c>
      <c r="K29" s="54">
        <f>'1422+600 MNB LHS'!I62</f>
        <v>3</v>
      </c>
      <c r="L29" s="80">
        <f>'1415+180 MJB RHS '!I66</f>
        <v>0</v>
      </c>
      <c r="M29" s="54">
        <f>'1415+180 MJB LHS '!I65</f>
        <v>0</v>
      </c>
      <c r="N29" s="54">
        <f>'1412+725 LHS'!I61</f>
        <v>0</v>
      </c>
      <c r="O29" s="54">
        <f>'1412+725 RHS '!I61</f>
        <v>0</v>
      </c>
      <c r="P29" s="54">
        <f>'1408+469 LHS '!I61</f>
        <v>0</v>
      </c>
      <c r="Q29" s="54">
        <f>'1408+469 RHS '!I61</f>
        <v>0</v>
      </c>
      <c r="R29" s="54">
        <f>'1388+563 LHS '!I64</f>
        <v>3</v>
      </c>
      <c r="S29" s="54">
        <f>'1388+563  RHS '!I64</f>
        <v>3</v>
      </c>
      <c r="T29" s="54">
        <f>'1388+032 MNB LHS '!I64</f>
        <v>0</v>
      </c>
      <c r="U29" s="54">
        <f>'1388+032 MNB RHS'!I64</f>
        <v>0</v>
      </c>
      <c r="V29" s="54">
        <f>'1386+720 LHS '!I64</f>
        <v>0</v>
      </c>
      <c r="W29" s="54">
        <f>'1386+720 RHS'!I64</f>
        <v>0</v>
      </c>
      <c r="X29" s="54">
        <f>'1385+470 MNB LHS '!I62</f>
        <v>0</v>
      </c>
      <c r="Y29" s="54">
        <f>'1384+492 MNB LHS '!I61</f>
        <v>2</v>
      </c>
      <c r="Z29" s="54">
        <f>'1384+492 MNB RHS'!I61</f>
        <v>2</v>
      </c>
      <c r="AA29" s="54">
        <f>'1384+249 MNB LHS'!I61</f>
        <v>0</v>
      </c>
      <c r="AB29" s="54">
        <f>'1384+249 MNB RHS '!I61</f>
        <v>0</v>
      </c>
      <c r="AC29" s="54">
        <f>'1381+552 MNB LHS '!I61</f>
        <v>0</v>
      </c>
      <c r="AD29" s="54">
        <f>'1381+552 MNB RHS '!I61</f>
        <v>0</v>
      </c>
      <c r="AE29" s="54">
        <f>'1380+637 MNB LHS '!I61</f>
        <v>0</v>
      </c>
      <c r="AF29" s="54">
        <f>'1380+637 MNB RHS '!I61</f>
        <v>0</v>
      </c>
      <c r="AG29" s="54">
        <f>'1379+595 PUP LHS '!I61</f>
        <v>0</v>
      </c>
      <c r="AH29" s="54">
        <f>'1379+595 PUP RHS'!I61</f>
        <v>0</v>
      </c>
      <c r="AI29" s="54">
        <f>'1376+016 LHS '!I61</f>
        <v>0</v>
      </c>
      <c r="AJ29" s="54">
        <f>'1376+016 RHS '!I61</f>
        <v>0</v>
      </c>
      <c r="AK29" s="54">
        <f>'1375+045 LHS '!I62</f>
        <v>0</v>
      </c>
      <c r="AL29" s="54">
        <f>'1375+045 RHS '!I62</f>
        <v>0</v>
      </c>
      <c r="AM29" s="54">
        <f>'1374+900 LHS '!I65</f>
        <v>0</v>
      </c>
      <c r="AN29" s="54">
        <f>'1374+900 RHS '!I63</f>
        <v>0</v>
      </c>
      <c r="AO29" s="80">
        <f>'1373+880 LHS'!I63</f>
        <v>0</v>
      </c>
      <c r="AP29" s="80">
        <f>'1373+880 RHS '!I62</f>
        <v>0</v>
      </c>
      <c r="AQ29" s="61">
        <f>'1370+310 LHS '!I62</f>
        <v>0</v>
      </c>
      <c r="AR29" s="61">
        <f>'1370+310 RHS'!I62</f>
        <v>0</v>
      </c>
      <c r="AS29" s="61">
        <f>'1368+545 LHS'!I62</f>
        <v>0</v>
      </c>
      <c r="AT29" s="61">
        <f>'1368+545 RHS '!I62</f>
        <v>0</v>
      </c>
      <c r="AU29" s="54">
        <f>'1363+942 LHS '!I62</f>
        <v>0</v>
      </c>
      <c r="AV29" s="54">
        <f>'1363+942 RHS '!I62</f>
        <v>0</v>
      </c>
      <c r="AW29" s="54">
        <f>'1363+025 LHS '!I62</f>
        <v>0</v>
      </c>
      <c r="AX29" s="54">
        <f>'1363+025 RHS'!I62</f>
        <v>0</v>
      </c>
      <c r="AY29" s="61">
        <f>'1362+075 LHS'!I62</f>
        <v>0</v>
      </c>
      <c r="AZ29" s="61">
        <f>'1362+075 RHS '!I62</f>
        <v>0</v>
      </c>
      <c r="BA29" s="61">
        <f>'1361+629 LHS '!I62</f>
        <v>0</v>
      </c>
      <c r="BB29" s="61">
        <f>'1361+629 RHS '!I63</f>
        <v>0</v>
      </c>
      <c r="BC29" s="61">
        <f>'1360+365 LHS '!I63</f>
        <v>0</v>
      </c>
      <c r="BD29" s="61">
        <f>'1360+365 RHS'!I63</f>
        <v>0</v>
      </c>
      <c r="BE29" s="61">
        <f>'1358+406 LHS '!I63</f>
        <v>2</v>
      </c>
      <c r="BF29" s="61">
        <f>'1358+406 RHS'!I63</f>
        <v>2</v>
      </c>
      <c r="BG29" s="61">
        <f>'890+430 RHS Old '!I63</f>
        <v>0</v>
      </c>
      <c r="BH29" s="61">
        <f>'890+430 LHS '!I63</f>
        <v>0</v>
      </c>
      <c r="BI29" s="68">
        <f>'886+663 LHS '!I63</f>
        <v>0</v>
      </c>
      <c r="BJ29" s="91">
        <f t="shared" si="1"/>
        <v>26</v>
      </c>
      <c r="BK29" s="8" t="b">
        <f>BJ29=D29</f>
        <v>1</v>
      </c>
    </row>
    <row r="30" spans="2:63" ht="26.5" hidden="1" customHeight="1" x14ac:dyDescent="0.9">
      <c r="B30" s="50">
        <v>28</v>
      </c>
      <c r="C30" s="56" t="s">
        <v>91</v>
      </c>
      <c r="D30" s="1">
        <f t="shared" si="0"/>
        <v>0</v>
      </c>
      <c r="E30" s="76">
        <f>'1427+000 LHS MNB '!I63</f>
        <v>0</v>
      </c>
      <c r="F30" s="1">
        <f>'1427+000 RHS MNB'!I62</f>
        <v>0</v>
      </c>
      <c r="G30" s="1">
        <f>'1425+045 LHS PUP'!I61</f>
        <v>0</v>
      </c>
      <c r="H30" s="54">
        <f>'1425+045 RHS PUP'!I61</f>
        <v>0</v>
      </c>
      <c r="I30" s="54">
        <f>'1024+415 BHS '!I64</f>
        <v>0</v>
      </c>
      <c r="J30" s="54">
        <f>'1422+600 MNB RHS'!I64</f>
        <v>0</v>
      </c>
      <c r="K30" s="54">
        <f>'1422+600 MNB LHS'!I63</f>
        <v>0</v>
      </c>
      <c r="L30" s="80">
        <f>'1415+180 MJB RHS '!I67</f>
        <v>0</v>
      </c>
      <c r="M30" s="54">
        <f>'1415+180 MJB LHS '!I66</f>
        <v>0</v>
      </c>
      <c r="N30" s="54">
        <f>'1412+725 LHS'!I62</f>
        <v>0</v>
      </c>
      <c r="O30" s="54">
        <f>'1412+725 RHS '!I62</f>
        <v>0</v>
      </c>
      <c r="P30" s="54">
        <f>'1408+469 LHS '!I62</f>
        <v>0</v>
      </c>
      <c r="Q30" s="54">
        <f>'1408+469 RHS '!I62</f>
        <v>0</v>
      </c>
      <c r="R30" s="54">
        <f>'1388+563 LHS '!I65</f>
        <v>0</v>
      </c>
      <c r="S30" s="54">
        <f>'1388+563  RHS '!I65</f>
        <v>0</v>
      </c>
      <c r="T30" s="54">
        <f>'1388+032 MNB LHS '!I65</f>
        <v>0</v>
      </c>
      <c r="U30" s="54">
        <f>'1388+032 MNB RHS'!I65</f>
        <v>0</v>
      </c>
      <c r="V30" s="54">
        <f>'1386+720 LHS '!I65</f>
        <v>0</v>
      </c>
      <c r="W30" s="54">
        <f>'1386+720 RHS'!I65</f>
        <v>0</v>
      </c>
      <c r="X30" s="54">
        <f>'1385+470 MNB LHS '!I63</f>
        <v>0</v>
      </c>
      <c r="Y30" s="54">
        <f>'1384+492 MNB LHS '!I62</f>
        <v>0</v>
      </c>
      <c r="Z30" s="54">
        <f>'1384+492 MNB RHS'!I62</f>
        <v>0</v>
      </c>
      <c r="AA30" s="54">
        <f>'1384+249 MNB LHS'!I62</f>
        <v>0</v>
      </c>
      <c r="AB30" s="54">
        <f>'1384+249 MNB RHS '!I62</f>
        <v>0</v>
      </c>
      <c r="AC30" s="54">
        <f>'1381+552 MNB LHS '!I62</f>
        <v>0</v>
      </c>
      <c r="AD30" s="54">
        <f>'1381+552 MNB RHS '!I62</f>
        <v>0</v>
      </c>
      <c r="AE30" s="54">
        <f>'1380+637 MNB LHS '!I62</f>
        <v>0</v>
      </c>
      <c r="AF30" s="54">
        <f>'1380+637 MNB RHS '!I62</f>
        <v>0</v>
      </c>
      <c r="AG30" s="54">
        <f>'1379+595 PUP LHS '!I62</f>
        <v>0</v>
      </c>
      <c r="AH30" s="54">
        <f>'1379+595 PUP RHS'!I62</f>
        <v>0</v>
      </c>
      <c r="AI30" s="54">
        <f>'1376+016 LHS '!I62</f>
        <v>0</v>
      </c>
      <c r="AJ30" s="54">
        <f>'1376+016 RHS '!I62</f>
        <v>0</v>
      </c>
      <c r="AK30" s="54">
        <f>'1375+045 LHS '!I63</f>
        <v>0</v>
      </c>
      <c r="AL30" s="54">
        <f>'1375+045 RHS '!I63</f>
        <v>0</v>
      </c>
      <c r="AM30" s="54">
        <f>'1374+900 LHS '!I66</f>
        <v>0</v>
      </c>
      <c r="AN30" s="54">
        <f>'1374+900 RHS '!I64</f>
        <v>0</v>
      </c>
      <c r="AO30" s="80">
        <f>'1373+880 LHS'!I64</f>
        <v>0</v>
      </c>
      <c r="AP30" s="80">
        <f>'1373+880 RHS '!I63</f>
        <v>0</v>
      </c>
      <c r="AQ30" s="61">
        <f>'1370+310 LHS '!I63</f>
        <v>0</v>
      </c>
      <c r="AR30" s="61">
        <f>'1370+310 RHS'!I63</f>
        <v>0</v>
      </c>
      <c r="AS30" s="61">
        <f>'1368+545 LHS'!I63</f>
        <v>0</v>
      </c>
      <c r="AT30" s="61">
        <f>'1368+545 RHS '!I63</f>
        <v>0</v>
      </c>
      <c r="AU30" s="54">
        <f>'1363+942 LHS '!I63</f>
        <v>0</v>
      </c>
      <c r="AV30" s="54">
        <f>'1363+942 RHS '!I63</f>
        <v>0</v>
      </c>
      <c r="AW30" s="54">
        <f>'1363+025 LHS '!I63</f>
        <v>0</v>
      </c>
      <c r="AX30" s="54">
        <f>'1363+025 RHS'!I63</f>
        <v>0</v>
      </c>
      <c r="AY30" s="61">
        <f>'1362+075 LHS'!I63</f>
        <v>0</v>
      </c>
      <c r="AZ30" s="61">
        <f>'1362+075 RHS '!I63</f>
        <v>0</v>
      </c>
      <c r="BA30" s="61">
        <f>'1361+629 LHS '!I63</f>
        <v>0</v>
      </c>
      <c r="BB30" s="61">
        <f>'1361+629 RHS '!I64</f>
        <v>0</v>
      </c>
      <c r="BC30" s="61">
        <f>'1360+365 LHS '!I64</f>
        <v>0</v>
      </c>
      <c r="BD30" s="61">
        <f>'1360+365 RHS'!I64</f>
        <v>0</v>
      </c>
      <c r="BE30" s="61">
        <f>'1358+406 LHS '!I64</f>
        <v>0</v>
      </c>
      <c r="BF30" s="61">
        <f>'1358+406 RHS'!I64</f>
        <v>0</v>
      </c>
      <c r="BG30" s="61">
        <f>'890+430 RHS Old '!I64</f>
        <v>0</v>
      </c>
      <c r="BH30" s="61">
        <f>'890+430 LHS '!I64</f>
        <v>0</v>
      </c>
      <c r="BI30" s="68">
        <f>'886+663 LHS '!I64</f>
        <v>0</v>
      </c>
      <c r="BJ30" s="91">
        <f t="shared" si="1"/>
        <v>0</v>
      </c>
    </row>
    <row r="31" spans="2:63" ht="52.75" customHeight="1" x14ac:dyDescent="0.9">
      <c r="B31" s="50">
        <v>29</v>
      </c>
      <c r="C31" s="56" t="s">
        <v>41</v>
      </c>
      <c r="D31" s="1">
        <f t="shared" si="0"/>
        <v>4.4000000000000004</v>
      </c>
      <c r="E31" s="76">
        <f>'1427+000 LHS MNB '!I64</f>
        <v>0</v>
      </c>
      <c r="F31" s="1">
        <f>'1427+000 RHS MNB'!I63</f>
        <v>0</v>
      </c>
      <c r="G31" s="1">
        <f>'1425+045 LHS PUP'!I62</f>
        <v>0</v>
      </c>
      <c r="H31" s="54">
        <f>'1425+045 RHS PUP'!I62</f>
        <v>0</v>
      </c>
      <c r="I31" s="54">
        <f>'1024+415 BHS '!I65</f>
        <v>0</v>
      </c>
      <c r="J31" s="54">
        <f>'1422+600 MNB RHS'!I65</f>
        <v>0</v>
      </c>
      <c r="K31" s="54">
        <f>'1422+600 MNB LHS'!I64</f>
        <v>0</v>
      </c>
      <c r="L31" s="80">
        <f>'1415+180 MJB RHS '!I68</f>
        <v>0</v>
      </c>
      <c r="M31" s="54">
        <f>'1415+180 MJB LHS '!I67</f>
        <v>0</v>
      </c>
      <c r="N31" s="54">
        <f>'1412+725 LHS'!I63</f>
        <v>0</v>
      </c>
      <c r="O31" s="54">
        <f>'1412+725 RHS '!I63</f>
        <v>0</v>
      </c>
      <c r="P31" s="54">
        <f>'1408+469 LHS '!I63</f>
        <v>0</v>
      </c>
      <c r="Q31" s="54">
        <f>'1408+469 RHS '!I63</f>
        <v>0</v>
      </c>
      <c r="R31" s="54">
        <f>'1388+563 LHS '!I66</f>
        <v>0</v>
      </c>
      <c r="S31" s="54">
        <f>'1388+563  RHS '!I66</f>
        <v>0</v>
      </c>
      <c r="T31" s="54">
        <f>'1388+032 MNB LHS '!I66</f>
        <v>0</v>
      </c>
      <c r="U31" s="54">
        <f>'1388+032 MNB RHS'!I66</f>
        <v>0</v>
      </c>
      <c r="V31" s="54">
        <f>'1386+720 LHS '!I66</f>
        <v>0</v>
      </c>
      <c r="W31" s="54">
        <f>'1386+720 RHS'!I66</f>
        <v>0</v>
      </c>
      <c r="X31" s="54">
        <f>'1385+470 MNB LHS '!I64</f>
        <v>0</v>
      </c>
      <c r="Y31" s="54">
        <f>'1384+492 MNB LHS '!I63</f>
        <v>0</v>
      </c>
      <c r="Z31" s="54">
        <f>'1384+492 MNB RHS'!I63</f>
        <v>0</v>
      </c>
      <c r="AA31" s="54">
        <f>'1384+249 MNB LHS'!I63</f>
        <v>0</v>
      </c>
      <c r="AB31" s="54">
        <f>'1384+249 MNB RHS '!I63</f>
        <v>0</v>
      </c>
      <c r="AC31" s="54">
        <f>'1381+552 MNB LHS '!I63</f>
        <v>0</v>
      </c>
      <c r="AD31" s="54">
        <f>'1381+552 MNB RHS '!I63</f>
        <v>0</v>
      </c>
      <c r="AE31" s="54">
        <f>'1380+637 MNB LHS '!I63</f>
        <v>0</v>
      </c>
      <c r="AF31" s="54">
        <f>'1380+637 MNB RHS '!I63</f>
        <v>0</v>
      </c>
      <c r="AG31" s="54">
        <f>'1379+595 PUP LHS '!I63</f>
        <v>0</v>
      </c>
      <c r="AH31" s="54">
        <f>'1379+595 PUP RHS'!I63</f>
        <v>0</v>
      </c>
      <c r="AI31" s="54">
        <f>'1376+016 LHS '!I63</f>
        <v>0</v>
      </c>
      <c r="AJ31" s="54">
        <f>'1376+016 RHS '!I63</f>
        <v>0</v>
      </c>
      <c r="AK31" s="54">
        <f>'1375+045 LHS '!I64</f>
        <v>4.4000000000000004</v>
      </c>
      <c r="AL31" s="54">
        <f>'1375+045 RHS '!I64</f>
        <v>0</v>
      </c>
      <c r="AM31" s="54">
        <f>'1374+900 LHS '!I67</f>
        <v>0</v>
      </c>
      <c r="AN31" s="54">
        <f>'1374+900 RHS '!I65</f>
        <v>0</v>
      </c>
      <c r="AO31" s="80">
        <f>'1373+880 LHS'!I65</f>
        <v>0</v>
      </c>
      <c r="AP31" s="80">
        <f>'1373+880 RHS '!I64</f>
        <v>0</v>
      </c>
      <c r="AQ31" s="61">
        <f>'1370+310 LHS '!I64</f>
        <v>0</v>
      </c>
      <c r="AR31" s="61">
        <f>'1370+310 RHS'!I64</f>
        <v>0</v>
      </c>
      <c r="AS31" s="61">
        <f>'1368+545 LHS'!I64</f>
        <v>0</v>
      </c>
      <c r="AT31" s="61">
        <f>'1368+545 RHS '!I64</f>
        <v>0</v>
      </c>
      <c r="AU31" s="54">
        <f>'1363+942 LHS '!I64</f>
        <v>0</v>
      </c>
      <c r="AV31" s="54">
        <f>'1363+942 RHS '!I64</f>
        <v>0</v>
      </c>
      <c r="AW31" s="54">
        <f>'1363+025 LHS '!I64</f>
        <v>0</v>
      </c>
      <c r="AX31" s="54">
        <f>'1363+025 RHS'!I64</f>
        <v>0</v>
      </c>
      <c r="AY31" s="61">
        <f>'1362+075 LHS'!I64</f>
        <v>0</v>
      </c>
      <c r="AZ31" s="61">
        <f>'1362+075 RHS '!I64</f>
        <v>0</v>
      </c>
      <c r="BA31" s="61">
        <f>'1361+629 LHS '!I64</f>
        <v>0</v>
      </c>
      <c r="BB31" s="61">
        <f>'1361+629 RHS '!I65</f>
        <v>0</v>
      </c>
      <c r="BC31" s="61">
        <f>'1360+365 LHS '!I65</f>
        <v>0</v>
      </c>
      <c r="BD31" s="61">
        <f>'1360+365 RHS'!I65</f>
        <v>0</v>
      </c>
      <c r="BE31" s="61">
        <f>'1358+406 LHS '!I65</f>
        <v>0</v>
      </c>
      <c r="BF31" s="61">
        <f>'1358+406 RHS'!I65</f>
        <v>0</v>
      </c>
      <c r="BG31" s="61">
        <f>'890+430 RHS Old '!I65</f>
        <v>0</v>
      </c>
      <c r="BH31" s="61">
        <f>'890+430 LHS '!I65</f>
        <v>0</v>
      </c>
      <c r="BI31" s="68">
        <f>'886+663 LHS '!I65</f>
        <v>0</v>
      </c>
      <c r="BJ31" s="91">
        <f t="shared" si="1"/>
        <v>4.4000000000000004</v>
      </c>
      <c r="BK31" s="8" t="b">
        <f t="shared" ref="BK31:BK35" si="5">BJ31=D31</f>
        <v>1</v>
      </c>
    </row>
    <row r="32" spans="2:63" ht="52.75" customHeight="1" x14ac:dyDescent="0.9">
      <c r="B32" s="50">
        <v>30</v>
      </c>
      <c r="C32" s="56" t="s">
        <v>42</v>
      </c>
      <c r="D32" s="1">
        <f t="shared" si="0"/>
        <v>33</v>
      </c>
      <c r="E32" s="76">
        <f>'1427+000 LHS MNB '!I65</f>
        <v>0</v>
      </c>
      <c r="F32" s="1">
        <f>'1427+000 RHS MNB'!I64</f>
        <v>0</v>
      </c>
      <c r="G32" s="1">
        <f>'1425+045 LHS PUP'!I63</f>
        <v>0</v>
      </c>
      <c r="H32" s="54">
        <f>'1425+045 RHS PUP'!I63</f>
        <v>0</v>
      </c>
      <c r="I32" s="54">
        <f>'1024+415 BHS '!I66</f>
        <v>0</v>
      </c>
      <c r="J32" s="54">
        <f>'1422+600 MNB RHS'!I66</f>
        <v>0</v>
      </c>
      <c r="K32" s="54">
        <f>'1422+600 MNB LHS'!I65</f>
        <v>0</v>
      </c>
      <c r="L32" s="80">
        <f>'1415+180 MJB RHS '!I69</f>
        <v>0</v>
      </c>
      <c r="M32" s="54">
        <f>'1415+180 MJB LHS '!I68</f>
        <v>0</v>
      </c>
      <c r="N32" s="54">
        <f>'1412+725 LHS'!I64</f>
        <v>0</v>
      </c>
      <c r="O32" s="54">
        <f>'1412+725 RHS '!I64</f>
        <v>0</v>
      </c>
      <c r="P32" s="54">
        <f>'1408+469 LHS '!I64</f>
        <v>0</v>
      </c>
      <c r="Q32" s="54">
        <f>'1408+469 RHS '!I64</f>
        <v>0</v>
      </c>
      <c r="R32" s="54">
        <f>'1388+563 LHS '!I67</f>
        <v>0</v>
      </c>
      <c r="S32" s="54">
        <f>'1388+563  RHS '!I67</f>
        <v>0</v>
      </c>
      <c r="T32" s="54">
        <f>'1388+032 MNB LHS '!I67</f>
        <v>0</v>
      </c>
      <c r="U32" s="54">
        <f>'1388+032 MNB RHS'!I67</f>
        <v>0</v>
      </c>
      <c r="V32" s="54">
        <f>'1386+720 LHS '!I67</f>
        <v>0</v>
      </c>
      <c r="W32" s="54">
        <f>'1386+720 RHS'!I67</f>
        <v>0</v>
      </c>
      <c r="X32" s="54">
        <f>'1385+470 MNB LHS '!I65</f>
        <v>0</v>
      </c>
      <c r="Y32" s="54">
        <f>'1384+492 MNB LHS '!I64</f>
        <v>0</v>
      </c>
      <c r="Z32" s="54">
        <f>'1384+492 MNB RHS'!I64</f>
        <v>0</v>
      </c>
      <c r="AA32" s="54">
        <f>'1384+249 MNB LHS'!I64</f>
        <v>0</v>
      </c>
      <c r="AB32" s="54">
        <f>'1384+249 MNB RHS '!I64</f>
        <v>0</v>
      </c>
      <c r="AC32" s="54">
        <f>'1381+552 MNB LHS '!I64</f>
        <v>0</v>
      </c>
      <c r="AD32" s="54">
        <f>'1381+552 MNB RHS '!I64</f>
        <v>0</v>
      </c>
      <c r="AE32" s="54">
        <f>'1380+637 MNB LHS '!I64</f>
        <v>0</v>
      </c>
      <c r="AF32" s="54">
        <f>'1380+637 MNB RHS '!I64</f>
        <v>0</v>
      </c>
      <c r="AG32" s="54">
        <f>'1379+595 PUP LHS '!I64</f>
        <v>0</v>
      </c>
      <c r="AH32" s="54">
        <f>'1379+595 PUP RHS'!I64</f>
        <v>0</v>
      </c>
      <c r="AI32" s="54">
        <f>'1376+016 LHS '!I64</f>
        <v>0</v>
      </c>
      <c r="AJ32" s="54">
        <f>'1376+016 RHS '!I64</f>
        <v>0</v>
      </c>
      <c r="AK32" s="54">
        <f>'1375+045 LHS '!I65</f>
        <v>15</v>
      </c>
      <c r="AL32" s="54">
        <f>'1375+045 RHS '!I65</f>
        <v>0</v>
      </c>
      <c r="AM32" s="54">
        <f>'1374+900 LHS '!I68</f>
        <v>0</v>
      </c>
      <c r="AN32" s="54">
        <f>'1374+900 RHS '!I66</f>
        <v>0</v>
      </c>
      <c r="AO32" s="80">
        <f>'1373+880 LHS'!I66</f>
        <v>0</v>
      </c>
      <c r="AP32" s="80">
        <f>'1373+880 RHS '!I65</f>
        <v>0</v>
      </c>
      <c r="AQ32" s="61">
        <f>'1370+310 LHS '!I65</f>
        <v>0</v>
      </c>
      <c r="AR32" s="61">
        <f>'1370+310 RHS'!I65</f>
        <v>0</v>
      </c>
      <c r="AS32" s="61">
        <f>'1368+545 LHS'!I65</f>
        <v>18</v>
      </c>
      <c r="AT32" s="61">
        <f>'1368+545 RHS '!I65</f>
        <v>0</v>
      </c>
      <c r="AU32" s="54">
        <f>'1363+942 LHS '!I65</f>
        <v>0</v>
      </c>
      <c r="AV32" s="54">
        <f>'1363+942 RHS '!I65</f>
        <v>0</v>
      </c>
      <c r="AW32" s="54">
        <f>'1363+025 LHS '!I65</f>
        <v>0</v>
      </c>
      <c r="AX32" s="54">
        <f>'1363+025 RHS'!I65</f>
        <v>0</v>
      </c>
      <c r="AY32" s="61">
        <f>'1362+075 LHS'!I65</f>
        <v>0</v>
      </c>
      <c r="AZ32" s="61">
        <f>'1362+075 RHS '!I65</f>
        <v>0</v>
      </c>
      <c r="BA32" s="61">
        <f>'1361+629 LHS '!I65</f>
        <v>0</v>
      </c>
      <c r="BB32" s="61">
        <f>'1361+629 RHS '!I66</f>
        <v>0</v>
      </c>
      <c r="BC32" s="61">
        <f>'1360+365 LHS '!I66</f>
        <v>0</v>
      </c>
      <c r="BD32" s="61">
        <f>'1360+365 RHS'!I66</f>
        <v>0</v>
      </c>
      <c r="BE32" s="61">
        <f>'1358+406 LHS '!I66</f>
        <v>0</v>
      </c>
      <c r="BF32" s="61">
        <f>'1358+406 RHS'!I66</f>
        <v>0</v>
      </c>
      <c r="BG32" s="61">
        <f>'890+430 RHS Old '!I66</f>
        <v>0</v>
      </c>
      <c r="BH32" s="61">
        <f>'890+430 LHS '!I66</f>
        <v>0</v>
      </c>
      <c r="BI32" s="68">
        <f>'886+663 LHS '!I66</f>
        <v>0</v>
      </c>
      <c r="BJ32" s="91">
        <f t="shared" si="1"/>
        <v>33</v>
      </c>
      <c r="BK32" s="8" t="b">
        <f t="shared" si="5"/>
        <v>1</v>
      </c>
    </row>
    <row r="33" spans="2:63" ht="52.75" customHeight="1" x14ac:dyDescent="0.9">
      <c r="B33" s="50">
        <v>31</v>
      </c>
      <c r="C33" s="56" t="s">
        <v>43</v>
      </c>
      <c r="D33" s="1">
        <f t="shared" si="0"/>
        <v>33</v>
      </c>
      <c r="E33" s="76">
        <f>'1427+000 LHS MNB '!I66</f>
        <v>0</v>
      </c>
      <c r="F33" s="1">
        <f>'1427+000 RHS MNB'!I65</f>
        <v>0</v>
      </c>
      <c r="G33" s="1">
        <f>'1425+045 LHS PUP'!I64</f>
        <v>0</v>
      </c>
      <c r="H33" s="54">
        <f>'1425+045 RHS PUP'!I64</f>
        <v>0</v>
      </c>
      <c r="I33" s="54">
        <f>'1024+415 BHS '!I67</f>
        <v>0</v>
      </c>
      <c r="J33" s="54">
        <f>'1422+600 MNB RHS'!I67</f>
        <v>0</v>
      </c>
      <c r="K33" s="54">
        <f>'1422+600 MNB LHS'!I66</f>
        <v>0</v>
      </c>
      <c r="L33" s="80">
        <f>'1415+180 MJB RHS '!I70</f>
        <v>0</v>
      </c>
      <c r="M33" s="54">
        <f>'1415+180 MJB LHS '!I69</f>
        <v>0</v>
      </c>
      <c r="N33" s="54">
        <f>'1412+725 LHS'!I65</f>
        <v>0</v>
      </c>
      <c r="O33" s="54">
        <f>'1412+725 RHS '!I65</f>
        <v>0</v>
      </c>
      <c r="P33" s="54">
        <f>'1408+469 LHS '!I65</f>
        <v>0</v>
      </c>
      <c r="Q33" s="54">
        <f>'1408+469 RHS '!I65</f>
        <v>0</v>
      </c>
      <c r="R33" s="54">
        <f>'1388+563 LHS '!I68</f>
        <v>0</v>
      </c>
      <c r="S33" s="54">
        <f>'1388+563  RHS '!I68</f>
        <v>0</v>
      </c>
      <c r="T33" s="54">
        <f>'1388+032 MNB LHS '!I68</f>
        <v>0</v>
      </c>
      <c r="U33" s="54">
        <f>'1388+032 MNB RHS'!I68</f>
        <v>0</v>
      </c>
      <c r="V33" s="54">
        <f>'1386+720 LHS '!I68</f>
        <v>0</v>
      </c>
      <c r="W33" s="54">
        <f>'1386+720 RHS'!I68</f>
        <v>0</v>
      </c>
      <c r="X33" s="54">
        <f>'1385+470 MNB LHS '!I66</f>
        <v>0</v>
      </c>
      <c r="Y33" s="54">
        <f>'1384+492 MNB LHS '!I65</f>
        <v>0</v>
      </c>
      <c r="Z33" s="54">
        <f>'1384+492 MNB RHS'!I65</f>
        <v>0</v>
      </c>
      <c r="AA33" s="54">
        <f>'1384+249 MNB LHS'!I65</f>
        <v>0</v>
      </c>
      <c r="AB33" s="54">
        <f>'1384+249 MNB RHS '!I65</f>
        <v>0</v>
      </c>
      <c r="AC33" s="54">
        <f>'1381+552 MNB LHS '!I65</f>
        <v>0</v>
      </c>
      <c r="AD33" s="54">
        <f>'1381+552 MNB RHS '!I65</f>
        <v>0</v>
      </c>
      <c r="AE33" s="54">
        <f>'1380+637 MNB LHS '!I65</f>
        <v>0</v>
      </c>
      <c r="AF33" s="54">
        <f>'1380+637 MNB RHS '!I65</f>
        <v>0</v>
      </c>
      <c r="AG33" s="54">
        <f>'1379+595 PUP LHS '!I65</f>
        <v>0</v>
      </c>
      <c r="AH33" s="54">
        <f>'1379+595 PUP RHS'!I65</f>
        <v>0</v>
      </c>
      <c r="AI33" s="54">
        <f>'1376+016 LHS '!I65</f>
        <v>0</v>
      </c>
      <c r="AJ33" s="54">
        <f>'1376+016 RHS '!I65</f>
        <v>0</v>
      </c>
      <c r="AK33" s="54">
        <f>'1375+045 LHS '!I66</f>
        <v>15</v>
      </c>
      <c r="AL33" s="54">
        <f>'1375+045 RHS '!I66</f>
        <v>0</v>
      </c>
      <c r="AM33" s="54">
        <f>'1374+900 LHS '!I69</f>
        <v>0</v>
      </c>
      <c r="AN33" s="54">
        <f>'1374+900 RHS '!I67</f>
        <v>0</v>
      </c>
      <c r="AO33" s="80">
        <f>'1373+880 LHS'!I67</f>
        <v>0</v>
      </c>
      <c r="AP33" s="80">
        <f>'1373+880 RHS '!I66</f>
        <v>0</v>
      </c>
      <c r="AQ33" s="61">
        <f>'1370+310 LHS '!I66</f>
        <v>0</v>
      </c>
      <c r="AR33" s="61">
        <f>'1370+310 RHS'!I66</f>
        <v>0</v>
      </c>
      <c r="AS33" s="61">
        <f>'1368+545 LHS'!I66</f>
        <v>18</v>
      </c>
      <c r="AT33" s="61">
        <f>'1368+545 RHS '!I66</f>
        <v>0</v>
      </c>
      <c r="AU33" s="54">
        <f>'1363+942 LHS '!I66</f>
        <v>0</v>
      </c>
      <c r="AV33" s="54">
        <f>'1363+942 RHS '!I66</f>
        <v>0</v>
      </c>
      <c r="AW33" s="54">
        <f>'1363+025 LHS '!I66</f>
        <v>0</v>
      </c>
      <c r="AX33" s="54">
        <f>'1363+025 RHS'!I66</f>
        <v>0</v>
      </c>
      <c r="AY33" s="61">
        <f>'1362+075 LHS'!I66</f>
        <v>0</v>
      </c>
      <c r="AZ33" s="61">
        <f>'1362+075 RHS '!I66</f>
        <v>0</v>
      </c>
      <c r="BA33" s="61">
        <f>'1361+629 LHS '!I66</f>
        <v>0</v>
      </c>
      <c r="BB33" s="61">
        <f>'1361+629 RHS '!I67</f>
        <v>0</v>
      </c>
      <c r="BC33" s="61">
        <f>'1360+365 LHS '!I67</f>
        <v>0</v>
      </c>
      <c r="BD33" s="61">
        <f>'1360+365 RHS'!I67</f>
        <v>0</v>
      </c>
      <c r="BE33" s="61">
        <f>'1358+406 LHS '!I67</f>
        <v>0</v>
      </c>
      <c r="BF33" s="61">
        <f>'1358+406 RHS'!I67</f>
        <v>0</v>
      </c>
      <c r="BG33" s="61">
        <f>'890+430 RHS Old '!I67</f>
        <v>0</v>
      </c>
      <c r="BH33" s="61">
        <f>'890+430 LHS '!I67</f>
        <v>0</v>
      </c>
      <c r="BI33" s="68">
        <f>'886+663 LHS '!I67</f>
        <v>0</v>
      </c>
      <c r="BJ33" s="91">
        <f t="shared" si="1"/>
        <v>33</v>
      </c>
      <c r="BK33" s="8" t="b">
        <f t="shared" si="5"/>
        <v>1</v>
      </c>
    </row>
    <row r="34" spans="2:63" ht="52.75" customHeight="1" x14ac:dyDescent="0.9">
      <c r="B34" s="50">
        <v>32</v>
      </c>
      <c r="C34" s="56" t="s">
        <v>45</v>
      </c>
      <c r="D34" s="1">
        <f t="shared" si="0"/>
        <v>25</v>
      </c>
      <c r="E34" s="76">
        <f>'1427+000 LHS MNB '!I67</f>
        <v>0</v>
      </c>
      <c r="F34" s="1">
        <f>'1427+000 RHS MNB'!I66</f>
        <v>0</v>
      </c>
      <c r="G34" s="1">
        <f>'1425+045 LHS PUP'!I65</f>
        <v>0</v>
      </c>
      <c r="H34" s="54">
        <f>'1425+045 RHS PUP'!I65</f>
        <v>0</v>
      </c>
      <c r="I34" s="54">
        <f>'1024+415 BHS '!I68</f>
        <v>1</v>
      </c>
      <c r="J34" s="54">
        <f>'1422+600 MNB RHS'!I68</f>
        <v>1</v>
      </c>
      <c r="K34" s="54">
        <f>'1422+600 MNB LHS'!I67</f>
        <v>0</v>
      </c>
      <c r="L34" s="80">
        <f>'1415+180 MJB RHS '!I71</f>
        <v>1</v>
      </c>
      <c r="M34" s="54">
        <f>'1415+180 MJB LHS '!I70</f>
        <v>0</v>
      </c>
      <c r="N34" s="54">
        <f>'1412+725 LHS'!I66</f>
        <v>1</v>
      </c>
      <c r="O34" s="54">
        <f>'1412+725 RHS '!I66</f>
        <v>1</v>
      </c>
      <c r="P34" s="54">
        <f>'1408+469 LHS '!I66</f>
        <v>0</v>
      </c>
      <c r="Q34" s="54">
        <f>'1408+469 RHS '!I66</f>
        <v>0</v>
      </c>
      <c r="R34" s="54">
        <f>'1388+563 LHS '!I69</f>
        <v>0</v>
      </c>
      <c r="S34" s="54">
        <f>'1388+563  RHS '!I69</f>
        <v>2</v>
      </c>
      <c r="T34" s="54">
        <f>'1388+032 MNB LHS '!I69</f>
        <v>0</v>
      </c>
      <c r="U34" s="54">
        <f>'1388+032 MNB RHS'!I69</f>
        <v>0</v>
      </c>
      <c r="V34" s="54">
        <f>'1386+720 LHS '!I69</f>
        <v>1</v>
      </c>
      <c r="W34" s="54">
        <f>'1386+720 RHS'!I69</f>
        <v>0</v>
      </c>
      <c r="X34" s="54">
        <f>'1385+470 MNB LHS '!I67</f>
        <v>0</v>
      </c>
      <c r="Y34" s="54">
        <f>'1384+492 MNB LHS '!I66</f>
        <v>0</v>
      </c>
      <c r="Z34" s="54">
        <f>'1384+492 MNB RHS'!I66</f>
        <v>0</v>
      </c>
      <c r="AA34" s="54">
        <f>'1384+249 MNB LHS'!I66</f>
        <v>0</v>
      </c>
      <c r="AB34" s="54">
        <f>'1384+249 MNB RHS '!I66</f>
        <v>0</v>
      </c>
      <c r="AC34" s="54">
        <f>'1381+552 MNB LHS '!I66</f>
        <v>1</v>
      </c>
      <c r="AD34" s="54">
        <f>'1381+552 MNB RHS '!I66</f>
        <v>0</v>
      </c>
      <c r="AE34" s="54">
        <f>'1380+637 MNB LHS '!I66</f>
        <v>0</v>
      </c>
      <c r="AF34" s="54">
        <f>'1380+637 MNB RHS '!I66</f>
        <v>0</v>
      </c>
      <c r="AG34" s="54">
        <f>'1379+595 PUP LHS '!I66</f>
        <v>0</v>
      </c>
      <c r="AH34" s="54">
        <f>'1379+595 PUP RHS'!I66</f>
        <v>0</v>
      </c>
      <c r="AI34" s="54">
        <f>'1376+016 LHS '!I66</f>
        <v>0</v>
      </c>
      <c r="AJ34" s="54">
        <f>'1376+016 RHS '!I66</f>
        <v>0</v>
      </c>
      <c r="AK34" s="54">
        <f>'1375+045 LHS '!I67</f>
        <v>4</v>
      </c>
      <c r="AL34" s="54">
        <f>'1375+045 RHS '!I67</f>
        <v>0</v>
      </c>
      <c r="AM34" s="54">
        <f>'1374+900 LHS '!I70</f>
        <v>0</v>
      </c>
      <c r="AN34" s="54">
        <f>'1374+900 RHS '!I68</f>
        <v>0</v>
      </c>
      <c r="AO34" s="80">
        <f>'1373+880 LHS'!I68</f>
        <v>0</v>
      </c>
      <c r="AP34" s="80">
        <f>'1373+880 RHS '!I67</f>
        <v>0</v>
      </c>
      <c r="AQ34" s="61">
        <f>'1370+310 LHS '!I67</f>
        <v>2</v>
      </c>
      <c r="AR34" s="61">
        <f>'1370+310 RHS'!I67</f>
        <v>3</v>
      </c>
      <c r="AS34" s="61">
        <f>'1368+545 LHS'!I67</f>
        <v>7</v>
      </c>
      <c r="AT34" s="61">
        <f>'1368+545 RHS '!I67</f>
        <v>0</v>
      </c>
      <c r="AU34" s="54">
        <f>'1363+942 LHS '!I67</f>
        <v>0</v>
      </c>
      <c r="AV34" s="54">
        <f>'1363+942 RHS '!I67</f>
        <v>0</v>
      </c>
      <c r="AW34" s="54">
        <f>'1363+025 LHS '!I67</f>
        <v>0</v>
      </c>
      <c r="AX34" s="54">
        <f>'1363+025 RHS'!I67</f>
        <v>0</v>
      </c>
      <c r="AY34" s="61">
        <f>'1362+075 LHS'!I67</f>
        <v>0</v>
      </c>
      <c r="AZ34" s="61">
        <f>'1362+075 RHS '!I67</f>
        <v>0</v>
      </c>
      <c r="BA34" s="61">
        <f>'1361+629 LHS '!I67</f>
        <v>0</v>
      </c>
      <c r="BB34" s="61">
        <f>'1361+629 RHS '!I68</f>
        <v>0</v>
      </c>
      <c r="BC34" s="61">
        <f>'1360+365 LHS '!I68</f>
        <v>0</v>
      </c>
      <c r="BD34" s="61">
        <f>'1360+365 RHS'!I68</f>
        <v>0</v>
      </c>
      <c r="BE34" s="61">
        <f>'1358+406 LHS '!I68</f>
        <v>0</v>
      </c>
      <c r="BF34" s="61">
        <f>'1358+406 RHS'!I68</f>
        <v>0</v>
      </c>
      <c r="BG34" s="61">
        <f>'890+430 RHS Old '!I68</f>
        <v>0</v>
      </c>
      <c r="BH34" s="61">
        <f>'890+430 LHS '!I68</f>
        <v>0</v>
      </c>
      <c r="BI34" s="68">
        <f>'886+663 LHS '!I68</f>
        <v>0</v>
      </c>
      <c r="BJ34" s="91">
        <f t="shared" si="1"/>
        <v>25</v>
      </c>
      <c r="BK34" s="8" t="b">
        <f t="shared" si="5"/>
        <v>1</v>
      </c>
    </row>
    <row r="35" spans="2:63" ht="52.75" customHeight="1" x14ac:dyDescent="0.9">
      <c r="B35" s="50">
        <v>33</v>
      </c>
      <c r="C35" s="56" t="s">
        <v>47</v>
      </c>
      <c r="D35" s="1">
        <f t="shared" si="0"/>
        <v>9.9</v>
      </c>
      <c r="E35" s="76">
        <f>'1427+000 LHS MNB '!I68</f>
        <v>0</v>
      </c>
      <c r="F35" s="1">
        <f>'1427+000 RHS MNB'!I67</f>
        <v>0</v>
      </c>
      <c r="G35" s="1">
        <f>'1425+045 LHS PUP'!I66</f>
        <v>0</v>
      </c>
      <c r="H35" s="54">
        <f>'1425+045 RHS PUP'!I66</f>
        <v>0</v>
      </c>
      <c r="I35" s="54">
        <f>'1024+415 BHS '!I69</f>
        <v>0</v>
      </c>
      <c r="J35" s="54">
        <f>'1422+600 MNB RHS'!I69</f>
        <v>0</v>
      </c>
      <c r="K35" s="54">
        <f>'1422+600 MNB LHS'!I68</f>
        <v>0</v>
      </c>
      <c r="L35" s="80">
        <f>'1415+180 MJB RHS '!I72</f>
        <v>0</v>
      </c>
      <c r="M35" s="54">
        <f>'1415+180 MJB LHS '!I71</f>
        <v>0</v>
      </c>
      <c r="N35" s="54">
        <f>'1412+725 LHS'!I67</f>
        <v>0</v>
      </c>
      <c r="O35" s="54">
        <f>'1412+725 RHS '!I67</f>
        <v>0</v>
      </c>
      <c r="P35" s="54">
        <f>'1408+469 LHS '!I67</f>
        <v>0</v>
      </c>
      <c r="Q35" s="54">
        <f>'1408+469 RHS '!I67</f>
        <v>0</v>
      </c>
      <c r="R35" s="54">
        <f>'1388+563 LHS '!I70</f>
        <v>0</v>
      </c>
      <c r="S35" s="54">
        <f>'1388+563  RHS '!I70</f>
        <v>0</v>
      </c>
      <c r="T35" s="54">
        <f>'1388+032 MNB LHS '!I70</f>
        <v>0</v>
      </c>
      <c r="U35" s="54">
        <f>'1388+032 MNB RHS'!I70</f>
        <v>0</v>
      </c>
      <c r="V35" s="54">
        <f>'1386+720 LHS '!I70</f>
        <v>0</v>
      </c>
      <c r="W35" s="54">
        <f>'1386+720 RHS'!I70</f>
        <v>0</v>
      </c>
      <c r="X35" s="54">
        <f>'1385+470 MNB LHS '!I68</f>
        <v>0</v>
      </c>
      <c r="Y35" s="54">
        <f>'1384+492 MNB LHS '!I67</f>
        <v>0</v>
      </c>
      <c r="Z35" s="54">
        <f>'1384+492 MNB RHS'!I67</f>
        <v>0</v>
      </c>
      <c r="AA35" s="54">
        <f>'1384+249 MNB LHS'!I67</f>
        <v>0</v>
      </c>
      <c r="AB35" s="54">
        <f>'1384+249 MNB RHS '!I67</f>
        <v>0</v>
      </c>
      <c r="AC35" s="54">
        <f>'1381+552 MNB LHS '!I67</f>
        <v>0</v>
      </c>
      <c r="AD35" s="54">
        <f>'1381+552 MNB RHS '!I67</f>
        <v>0</v>
      </c>
      <c r="AE35" s="54">
        <f>'1380+637 MNB LHS '!I67</f>
        <v>0</v>
      </c>
      <c r="AF35" s="54">
        <f>'1380+637 MNB RHS '!I67</f>
        <v>0</v>
      </c>
      <c r="AG35" s="54">
        <f>'1379+595 PUP LHS '!I67</f>
        <v>0</v>
      </c>
      <c r="AH35" s="54">
        <f>'1379+595 PUP RHS'!I67</f>
        <v>0</v>
      </c>
      <c r="AI35" s="54">
        <f>'1376+016 LHS '!I67</f>
        <v>0</v>
      </c>
      <c r="AJ35" s="54">
        <f>'1376+016 RHS '!I67</f>
        <v>0</v>
      </c>
      <c r="AK35" s="54">
        <f>'1375+045 LHS '!I68</f>
        <v>4.4000000000000004</v>
      </c>
      <c r="AL35" s="54">
        <f>'1375+045 RHS '!I68</f>
        <v>0</v>
      </c>
      <c r="AM35" s="54">
        <f>'1374+900 LHS '!I71</f>
        <v>0</v>
      </c>
      <c r="AN35" s="54">
        <f>'1374+900 RHS '!I69</f>
        <v>0</v>
      </c>
      <c r="AO35" s="80">
        <f>'1373+880 LHS'!I69</f>
        <v>0</v>
      </c>
      <c r="AP35" s="80">
        <f>'1373+880 RHS '!I68</f>
        <v>0</v>
      </c>
      <c r="AQ35" s="61">
        <f>'1370+310 LHS '!I68</f>
        <v>0</v>
      </c>
      <c r="AR35" s="61">
        <f>'1370+310 RHS'!I68</f>
        <v>0</v>
      </c>
      <c r="AS35" s="61">
        <f>'1368+545 LHS'!I68</f>
        <v>5.5</v>
      </c>
      <c r="AT35" s="61">
        <f>'1368+545 RHS '!I68</f>
        <v>0</v>
      </c>
      <c r="AU35" s="54">
        <f>'1363+942 LHS '!I68</f>
        <v>0</v>
      </c>
      <c r="AV35" s="54">
        <f>'1363+942 RHS '!I68</f>
        <v>0</v>
      </c>
      <c r="AW35" s="54">
        <f>'1363+025 LHS '!I68</f>
        <v>0</v>
      </c>
      <c r="AX35" s="54">
        <f>'1363+025 RHS'!I68</f>
        <v>0</v>
      </c>
      <c r="AY35" s="61">
        <f>'1362+075 LHS'!I68</f>
        <v>0</v>
      </c>
      <c r="AZ35" s="61">
        <f>'1362+075 RHS '!I68</f>
        <v>0</v>
      </c>
      <c r="BA35" s="61">
        <f>'1361+629 LHS '!I68</f>
        <v>0</v>
      </c>
      <c r="BB35" s="61">
        <f>'1361+629 RHS '!I69</f>
        <v>0</v>
      </c>
      <c r="BC35" s="61">
        <f>'1360+365 LHS '!I69</f>
        <v>0</v>
      </c>
      <c r="BD35" s="61">
        <f>'1360+365 RHS'!I69</f>
        <v>0</v>
      </c>
      <c r="BE35" s="61">
        <f>'1358+406 LHS '!I69</f>
        <v>0</v>
      </c>
      <c r="BF35" s="61">
        <f>'1358+406 RHS'!I69</f>
        <v>0</v>
      </c>
      <c r="BG35" s="61">
        <f>'890+430 RHS Old '!I69</f>
        <v>0</v>
      </c>
      <c r="BH35" s="61">
        <f>'890+430 LHS '!I69</f>
        <v>0</v>
      </c>
      <c r="BI35" s="68">
        <f>'886+663 LHS '!I69</f>
        <v>0</v>
      </c>
      <c r="BJ35" s="91">
        <f t="shared" si="1"/>
        <v>9.9</v>
      </c>
      <c r="BK35" s="8" t="b">
        <f t="shared" si="5"/>
        <v>1</v>
      </c>
    </row>
    <row r="36" spans="2:63" ht="52.75" hidden="1" customHeight="1" x14ac:dyDescent="0.9">
      <c r="B36" s="50">
        <v>34</v>
      </c>
      <c r="C36" s="56" t="s">
        <v>48</v>
      </c>
      <c r="D36" s="1">
        <f t="shared" si="0"/>
        <v>0</v>
      </c>
      <c r="E36" s="76">
        <f>'1427+000 LHS MNB '!I69</f>
        <v>0</v>
      </c>
      <c r="F36" s="1">
        <f>'1427+000 RHS MNB'!I68</f>
        <v>0</v>
      </c>
      <c r="G36" s="1">
        <f>'1425+045 LHS PUP'!I67</f>
        <v>0</v>
      </c>
      <c r="H36" s="54">
        <f>'1425+045 RHS PUP'!I67</f>
        <v>0</v>
      </c>
      <c r="I36" s="54">
        <f>'1024+415 BHS '!I70</f>
        <v>0</v>
      </c>
      <c r="J36" s="54">
        <f>'1422+600 MNB RHS'!I70</f>
        <v>0</v>
      </c>
      <c r="K36" s="54">
        <f>'1422+600 MNB LHS'!I69</f>
        <v>0</v>
      </c>
      <c r="L36" s="80">
        <f>'1415+180 MJB RHS '!I73</f>
        <v>0</v>
      </c>
      <c r="M36" s="54">
        <f>'1415+180 MJB LHS '!I72</f>
        <v>0</v>
      </c>
      <c r="N36" s="54">
        <f>'1412+725 LHS'!I68</f>
        <v>0</v>
      </c>
      <c r="O36" s="54">
        <f>'1412+725 RHS '!I68</f>
        <v>0</v>
      </c>
      <c r="P36" s="54">
        <f>'1408+469 LHS '!I68</f>
        <v>0</v>
      </c>
      <c r="Q36" s="54">
        <f>'1408+469 RHS '!I68</f>
        <v>0</v>
      </c>
      <c r="R36" s="54">
        <f>'1388+563 LHS '!I71</f>
        <v>0</v>
      </c>
      <c r="S36" s="54">
        <f>'1388+563  RHS '!I71</f>
        <v>0</v>
      </c>
      <c r="T36" s="54">
        <f>'1388+032 MNB LHS '!I71</f>
        <v>0</v>
      </c>
      <c r="U36" s="54">
        <f>'1388+032 MNB RHS'!I71</f>
        <v>0</v>
      </c>
      <c r="V36" s="54">
        <f>'1386+720 LHS '!I71</f>
        <v>0</v>
      </c>
      <c r="W36" s="54">
        <f>'1386+720 RHS'!I71</f>
        <v>0</v>
      </c>
      <c r="X36" s="54">
        <f>'1385+470 MNB LHS '!I69</f>
        <v>0</v>
      </c>
      <c r="Y36" s="54">
        <f>'1384+492 MNB LHS '!I68</f>
        <v>0</v>
      </c>
      <c r="Z36" s="54">
        <f>'1384+492 MNB RHS'!I68</f>
        <v>0</v>
      </c>
      <c r="AA36" s="54">
        <f>'1384+249 MNB LHS'!I68</f>
        <v>0</v>
      </c>
      <c r="AB36" s="54">
        <f>'1384+249 MNB RHS '!I68</f>
        <v>0</v>
      </c>
      <c r="AC36" s="54">
        <f>'1381+552 MNB LHS '!I68</f>
        <v>0</v>
      </c>
      <c r="AD36" s="54">
        <f>'1381+552 MNB RHS '!I68</f>
        <v>0</v>
      </c>
      <c r="AE36" s="54">
        <f>'1380+637 MNB LHS '!I68</f>
        <v>0</v>
      </c>
      <c r="AF36" s="54">
        <f>'1380+637 MNB RHS '!I68</f>
        <v>0</v>
      </c>
      <c r="AG36" s="54">
        <f>'1379+595 PUP LHS '!I68</f>
        <v>0</v>
      </c>
      <c r="AH36" s="54">
        <f>'1379+595 PUP RHS'!I68</f>
        <v>0</v>
      </c>
      <c r="AI36" s="54">
        <f>'1376+016 LHS '!I68</f>
        <v>0</v>
      </c>
      <c r="AJ36" s="54">
        <f>'1376+016 RHS '!I68</f>
        <v>0</v>
      </c>
      <c r="AK36" s="54">
        <f>'1375+045 LHS '!I69</f>
        <v>0</v>
      </c>
      <c r="AL36" s="54">
        <f>'1375+045 RHS '!I69</f>
        <v>0</v>
      </c>
      <c r="AM36" s="54">
        <f>'1374+900 LHS '!I72</f>
        <v>0</v>
      </c>
      <c r="AN36" s="54">
        <f>'1374+900 RHS '!I70</f>
        <v>0</v>
      </c>
      <c r="AO36" s="80">
        <f>'1373+880 LHS'!I70</f>
        <v>0</v>
      </c>
      <c r="AP36" s="80">
        <f>'1373+880 RHS '!I69</f>
        <v>0</v>
      </c>
      <c r="AQ36" s="61">
        <f>'1370+310 LHS '!I69</f>
        <v>0</v>
      </c>
      <c r="AR36" s="61">
        <f>'1370+310 RHS'!I69</f>
        <v>0</v>
      </c>
      <c r="AS36" s="61">
        <f>'1368+545 LHS'!I69</f>
        <v>0</v>
      </c>
      <c r="AT36" s="61">
        <f>'1368+545 RHS '!I69</f>
        <v>0</v>
      </c>
      <c r="AU36" s="54">
        <f>'1363+942 LHS '!I69</f>
        <v>0</v>
      </c>
      <c r="AV36" s="54">
        <f>'1363+942 RHS '!I69</f>
        <v>0</v>
      </c>
      <c r="AW36" s="54">
        <f>'1363+025 LHS '!I69</f>
        <v>0</v>
      </c>
      <c r="AX36" s="54">
        <f>'1363+025 RHS'!I69</f>
        <v>0</v>
      </c>
      <c r="AY36" s="61">
        <f>'1362+075 LHS'!I69</f>
        <v>0</v>
      </c>
      <c r="AZ36" s="61">
        <f>'1362+075 RHS '!I69</f>
        <v>0</v>
      </c>
      <c r="BA36" s="61">
        <f>'1361+629 LHS '!I69</f>
        <v>0</v>
      </c>
      <c r="BB36" s="61">
        <f>'1361+629 RHS '!I70</f>
        <v>0</v>
      </c>
      <c r="BC36" s="61">
        <f>'1360+365 LHS '!I70</f>
        <v>0</v>
      </c>
      <c r="BD36" s="61">
        <f>'1360+365 RHS'!I70</f>
        <v>0</v>
      </c>
      <c r="BE36" s="61">
        <f>'1358+406 LHS '!I70</f>
        <v>0</v>
      </c>
      <c r="BF36" s="61">
        <f>'1358+406 RHS'!I70</f>
        <v>0</v>
      </c>
      <c r="BG36" s="61">
        <f>'890+430 RHS Old '!I70</f>
        <v>0</v>
      </c>
      <c r="BH36" s="61">
        <f>'890+430 LHS '!I70</f>
        <v>0</v>
      </c>
      <c r="BI36" s="68">
        <f>'886+663 LHS '!I70</f>
        <v>0</v>
      </c>
      <c r="BJ36" s="91">
        <f t="shared" si="1"/>
        <v>0</v>
      </c>
    </row>
    <row r="37" spans="2:63" ht="26.5" customHeight="1" x14ac:dyDescent="0.9">
      <c r="B37" s="50">
        <v>35</v>
      </c>
      <c r="C37" s="56" t="s">
        <v>49</v>
      </c>
      <c r="D37" s="1">
        <f t="shared" si="0"/>
        <v>0.84000000000000008</v>
      </c>
      <c r="E37" s="76">
        <f>'1427+000 LHS MNB '!I70</f>
        <v>0</v>
      </c>
      <c r="F37" s="1">
        <f>'1427+000 RHS MNB'!I69</f>
        <v>0</v>
      </c>
      <c r="G37" s="1">
        <f>'1425+045 LHS PUP'!I68</f>
        <v>0</v>
      </c>
      <c r="H37" s="54">
        <f>'1425+045 RHS PUP'!I68</f>
        <v>0</v>
      </c>
      <c r="I37" s="54">
        <f>'1024+415 BHS '!I71</f>
        <v>0</v>
      </c>
      <c r="J37" s="54">
        <f>'1422+600 MNB RHS'!I71</f>
        <v>0</v>
      </c>
      <c r="K37" s="54">
        <f>'1422+600 MNB LHS'!I70</f>
        <v>0</v>
      </c>
      <c r="L37" s="80">
        <f>'1415+180 MJB RHS '!I74</f>
        <v>0</v>
      </c>
      <c r="M37" s="54">
        <f>'1415+180 MJB LHS '!I73</f>
        <v>0</v>
      </c>
      <c r="N37" s="54">
        <f>'1412+725 LHS'!I69</f>
        <v>0</v>
      </c>
      <c r="O37" s="54">
        <f>'1412+725 RHS '!I69</f>
        <v>0</v>
      </c>
      <c r="P37" s="54">
        <f>'1408+469 LHS '!I69</f>
        <v>0</v>
      </c>
      <c r="Q37" s="54">
        <f>'1408+469 RHS '!I69</f>
        <v>0</v>
      </c>
      <c r="R37" s="54">
        <f>'1388+563 LHS '!I72</f>
        <v>0</v>
      </c>
      <c r="S37" s="54">
        <f>'1388+563  RHS '!I72</f>
        <v>0</v>
      </c>
      <c r="T37" s="54">
        <f>'1388+032 MNB LHS '!I72</f>
        <v>0</v>
      </c>
      <c r="U37" s="54">
        <f>'1388+032 MNB RHS'!I72</f>
        <v>0</v>
      </c>
      <c r="V37" s="54">
        <f>'1386+720 LHS '!I72</f>
        <v>0</v>
      </c>
      <c r="W37" s="54">
        <f>'1386+720 RHS'!I72</f>
        <v>0</v>
      </c>
      <c r="X37" s="54">
        <f>'1385+470 MNB LHS '!I70</f>
        <v>0</v>
      </c>
      <c r="Y37" s="54">
        <f>'1384+492 MNB LHS '!I69</f>
        <v>0</v>
      </c>
      <c r="Z37" s="54">
        <f>'1384+492 MNB RHS'!I69</f>
        <v>0</v>
      </c>
      <c r="AA37" s="54">
        <f>'1384+249 MNB LHS'!I69</f>
        <v>0</v>
      </c>
      <c r="AB37" s="54">
        <f>'1384+249 MNB RHS '!I69</f>
        <v>0</v>
      </c>
      <c r="AC37" s="54">
        <f>'1381+552 MNB LHS '!I69</f>
        <v>0</v>
      </c>
      <c r="AD37" s="54">
        <f>'1381+552 MNB RHS '!I69</f>
        <v>0</v>
      </c>
      <c r="AE37" s="54">
        <f>'1380+637 MNB LHS '!I69</f>
        <v>0</v>
      </c>
      <c r="AF37" s="54">
        <f>'1380+637 MNB RHS '!I69</f>
        <v>0</v>
      </c>
      <c r="AG37" s="54">
        <f>'1379+595 PUP LHS '!I69</f>
        <v>0</v>
      </c>
      <c r="AH37" s="54">
        <f>'1379+595 PUP RHS'!I69</f>
        <v>0</v>
      </c>
      <c r="AI37" s="54">
        <f>'1376+016 LHS '!I69</f>
        <v>0</v>
      </c>
      <c r="AJ37" s="54">
        <f>'1376+016 RHS '!I69</f>
        <v>0</v>
      </c>
      <c r="AK37" s="54">
        <f>'1375+045 LHS '!I70</f>
        <v>0</v>
      </c>
      <c r="AL37" s="54">
        <f>'1375+045 RHS '!I70</f>
        <v>0</v>
      </c>
      <c r="AM37" s="54">
        <f>'1374+900 LHS '!I73</f>
        <v>0.84000000000000008</v>
      </c>
      <c r="AN37" s="54">
        <f>'1374+900 RHS '!I71</f>
        <v>0</v>
      </c>
      <c r="AO37" s="80">
        <f>'1373+880 LHS'!I71</f>
        <v>0</v>
      </c>
      <c r="AP37" s="80">
        <f>'1373+880 RHS '!I70</f>
        <v>0</v>
      </c>
      <c r="AQ37" s="61">
        <f>'1370+310 LHS '!I70</f>
        <v>0</v>
      </c>
      <c r="AR37" s="61">
        <f>'1370+310 RHS'!I70</f>
        <v>0</v>
      </c>
      <c r="AS37" s="61">
        <f>'1368+545 LHS'!I70</f>
        <v>0</v>
      </c>
      <c r="AT37" s="61">
        <f>'1368+545 RHS '!I70</f>
        <v>0</v>
      </c>
      <c r="AU37" s="54">
        <f>'1363+942 LHS '!I70</f>
        <v>0</v>
      </c>
      <c r="AV37" s="54">
        <f>'1363+942 RHS '!I70</f>
        <v>0</v>
      </c>
      <c r="AW37" s="54">
        <f>'1363+025 LHS '!I70</f>
        <v>0</v>
      </c>
      <c r="AX37" s="54">
        <f>'1363+025 RHS'!I70</f>
        <v>0</v>
      </c>
      <c r="AY37" s="61">
        <f>'1362+075 LHS'!I70</f>
        <v>0</v>
      </c>
      <c r="AZ37" s="61">
        <f>'1362+075 RHS '!I70</f>
        <v>0</v>
      </c>
      <c r="BA37" s="61">
        <f>'1361+629 LHS '!I70</f>
        <v>0</v>
      </c>
      <c r="BB37" s="61">
        <f>'1361+629 RHS '!I71</f>
        <v>0</v>
      </c>
      <c r="BC37" s="61">
        <f>'1360+365 LHS '!I71</f>
        <v>0</v>
      </c>
      <c r="BD37" s="61">
        <f>'1360+365 RHS'!I71</f>
        <v>0</v>
      </c>
      <c r="BE37" s="61">
        <f>'1358+406 LHS '!I71</f>
        <v>0</v>
      </c>
      <c r="BF37" s="61">
        <f>'1358+406 RHS'!I71</f>
        <v>0</v>
      </c>
      <c r="BG37" s="61">
        <f>'890+430 RHS Old '!I71</f>
        <v>0</v>
      </c>
      <c r="BH37" s="61">
        <f>'890+430 LHS '!I71</f>
        <v>0</v>
      </c>
      <c r="BI37" s="68">
        <f>'886+663 LHS '!I71</f>
        <v>0</v>
      </c>
      <c r="BJ37" s="91">
        <f t="shared" si="1"/>
        <v>0.84000000000000008</v>
      </c>
      <c r="BK37" s="8" t="b">
        <f>BJ37=D37</f>
        <v>1</v>
      </c>
    </row>
    <row r="38" spans="2:63" ht="52.75" hidden="1" customHeight="1" x14ac:dyDescent="0.9">
      <c r="B38" s="50">
        <v>36</v>
      </c>
      <c r="C38" s="56" t="s">
        <v>50</v>
      </c>
      <c r="D38" s="1">
        <f t="shared" si="0"/>
        <v>0</v>
      </c>
      <c r="E38" s="76">
        <f>'1427+000 LHS MNB '!I71</f>
        <v>0</v>
      </c>
      <c r="F38" s="1">
        <f>'1427+000 RHS MNB'!I70</f>
        <v>0</v>
      </c>
      <c r="G38" s="1">
        <f>'1425+045 LHS PUP'!I69</f>
        <v>0</v>
      </c>
      <c r="H38" s="54">
        <f>'1425+045 RHS PUP'!I69</f>
        <v>0</v>
      </c>
      <c r="I38" s="54">
        <f>'1024+415 BHS '!I72</f>
        <v>0</v>
      </c>
      <c r="J38" s="54">
        <f>'1422+600 MNB RHS'!I72</f>
        <v>0</v>
      </c>
      <c r="K38" s="54">
        <f>'1422+600 MNB LHS'!I71</f>
        <v>0</v>
      </c>
      <c r="L38" s="80">
        <f>'1415+180 MJB RHS '!I75</f>
        <v>0</v>
      </c>
      <c r="M38" s="54">
        <f>'1415+180 MJB LHS '!I74</f>
        <v>0</v>
      </c>
      <c r="N38" s="54">
        <f>'1412+725 LHS'!I70</f>
        <v>0</v>
      </c>
      <c r="O38" s="54">
        <f>'1412+725 RHS '!I70</f>
        <v>0</v>
      </c>
      <c r="P38" s="54">
        <f>'1408+469 LHS '!I70</f>
        <v>0</v>
      </c>
      <c r="Q38" s="54">
        <f>'1408+469 RHS '!I70</f>
        <v>0</v>
      </c>
      <c r="R38" s="54">
        <f>'1388+563 LHS '!I73</f>
        <v>0</v>
      </c>
      <c r="S38" s="54">
        <f>'1388+563  RHS '!I73</f>
        <v>0</v>
      </c>
      <c r="T38" s="54">
        <f>'1388+032 MNB LHS '!I73</f>
        <v>0</v>
      </c>
      <c r="U38" s="54">
        <f>'1388+032 MNB RHS'!I73</f>
        <v>0</v>
      </c>
      <c r="V38" s="54">
        <f>'1386+720 LHS '!I73</f>
        <v>0</v>
      </c>
      <c r="W38" s="54">
        <f>'1386+720 RHS'!I73</f>
        <v>0</v>
      </c>
      <c r="X38" s="54">
        <f>'1385+470 MNB LHS '!I71</f>
        <v>0</v>
      </c>
      <c r="Y38" s="54">
        <f>'1384+492 MNB LHS '!I70</f>
        <v>0</v>
      </c>
      <c r="Z38" s="54">
        <f>'1384+492 MNB RHS'!I70</f>
        <v>0</v>
      </c>
      <c r="AA38" s="54">
        <f>'1384+249 MNB LHS'!I70</f>
        <v>0</v>
      </c>
      <c r="AB38" s="54">
        <f>'1384+249 MNB RHS '!I70</f>
        <v>0</v>
      </c>
      <c r="AC38" s="54">
        <f>'1381+552 MNB LHS '!I70</f>
        <v>0</v>
      </c>
      <c r="AD38" s="54">
        <f>'1381+552 MNB RHS '!I70</f>
        <v>0</v>
      </c>
      <c r="AE38" s="54">
        <f>'1380+637 MNB LHS '!I70</f>
        <v>0</v>
      </c>
      <c r="AF38" s="54">
        <f>'1380+637 MNB RHS '!I70</f>
        <v>0</v>
      </c>
      <c r="AG38" s="54">
        <f>'1379+595 PUP LHS '!I70</f>
        <v>0</v>
      </c>
      <c r="AH38" s="54">
        <f>'1379+595 PUP RHS'!I70</f>
        <v>0</v>
      </c>
      <c r="AI38" s="54">
        <f>'1376+016 LHS '!I70</f>
        <v>0</v>
      </c>
      <c r="AJ38" s="54">
        <f>'1376+016 RHS '!I70</f>
        <v>0</v>
      </c>
      <c r="AK38" s="54">
        <f>'1375+045 LHS '!I71</f>
        <v>0</v>
      </c>
      <c r="AL38" s="54">
        <f>'1375+045 RHS '!I71</f>
        <v>0</v>
      </c>
      <c r="AM38" s="54">
        <f>'1374+900 LHS '!I74</f>
        <v>0</v>
      </c>
      <c r="AN38" s="54">
        <f>'1374+900 RHS '!I72</f>
        <v>0</v>
      </c>
      <c r="AO38" s="80">
        <f>'1373+880 LHS'!I72</f>
        <v>0</v>
      </c>
      <c r="AP38" s="80">
        <f>'1373+880 RHS '!I71</f>
        <v>0</v>
      </c>
      <c r="AQ38" s="61">
        <f>'1370+310 LHS '!I71</f>
        <v>0</v>
      </c>
      <c r="AR38" s="61">
        <f>'1370+310 RHS'!I71</f>
        <v>0</v>
      </c>
      <c r="AS38" s="61">
        <f>'1368+545 LHS'!I71</f>
        <v>0</v>
      </c>
      <c r="AT38" s="61">
        <f>'1368+545 RHS '!I71</f>
        <v>0</v>
      </c>
      <c r="AU38" s="54">
        <f>'1363+942 LHS '!I71</f>
        <v>0</v>
      </c>
      <c r="AV38" s="54">
        <f>'1363+942 RHS '!I71</f>
        <v>0</v>
      </c>
      <c r="AW38" s="54">
        <f>'1363+025 LHS '!I71</f>
        <v>0</v>
      </c>
      <c r="AX38" s="54">
        <f>'1363+025 RHS'!I71</f>
        <v>0</v>
      </c>
      <c r="AY38" s="61">
        <f>'1362+075 LHS'!I71</f>
        <v>0</v>
      </c>
      <c r="AZ38" s="61">
        <f>'1362+075 RHS '!I71</f>
        <v>0</v>
      </c>
      <c r="BA38" s="61">
        <f>'1361+629 LHS '!I71</f>
        <v>0</v>
      </c>
      <c r="BB38" s="61">
        <f>'1361+629 RHS '!I72</f>
        <v>0</v>
      </c>
      <c r="BC38" s="61">
        <f>'1360+365 LHS '!I72</f>
        <v>0</v>
      </c>
      <c r="BD38" s="61">
        <f>'1360+365 RHS'!I72</f>
        <v>0</v>
      </c>
      <c r="BE38" s="61">
        <f>'1358+406 LHS '!I72</f>
        <v>0</v>
      </c>
      <c r="BF38" s="61">
        <f>'1358+406 RHS'!I72</f>
        <v>0</v>
      </c>
      <c r="BG38" s="61">
        <f>'890+430 RHS Old '!I72</f>
        <v>0</v>
      </c>
      <c r="BH38" s="61">
        <f>'890+430 LHS '!I72</f>
        <v>0</v>
      </c>
      <c r="BI38" s="68">
        <f>'886+663 LHS '!I72</f>
        <v>0</v>
      </c>
      <c r="BJ38" s="91">
        <f t="shared" si="1"/>
        <v>0</v>
      </c>
    </row>
    <row r="39" spans="2:63" ht="52.75" hidden="1" customHeight="1" x14ac:dyDescent="0.9">
      <c r="B39" s="50">
        <v>37</v>
      </c>
      <c r="C39" s="56" t="s">
        <v>51</v>
      </c>
      <c r="D39" s="1">
        <f t="shared" si="0"/>
        <v>0</v>
      </c>
      <c r="E39" s="76">
        <f>'1427+000 LHS MNB '!I72</f>
        <v>0</v>
      </c>
      <c r="F39" s="1">
        <f>'1427+000 RHS MNB'!I71</f>
        <v>0</v>
      </c>
      <c r="G39" s="1">
        <f>'1425+045 LHS PUP'!I70</f>
        <v>0</v>
      </c>
      <c r="H39" s="54">
        <f>'1425+045 RHS PUP'!I70</f>
        <v>0</v>
      </c>
      <c r="I39" s="54">
        <f>'1024+415 BHS '!I73</f>
        <v>0</v>
      </c>
      <c r="J39" s="54">
        <f>'1422+600 MNB RHS'!I73</f>
        <v>0</v>
      </c>
      <c r="K39" s="54">
        <f>'1422+600 MNB LHS'!I72</f>
        <v>0</v>
      </c>
      <c r="L39" s="80">
        <f>'1415+180 MJB RHS '!I76</f>
        <v>0</v>
      </c>
      <c r="M39" s="54">
        <f>'1415+180 MJB LHS '!I75</f>
        <v>0</v>
      </c>
      <c r="N39" s="54">
        <f>'1412+725 LHS'!I71</f>
        <v>0</v>
      </c>
      <c r="O39" s="54">
        <f>'1412+725 RHS '!I71</f>
        <v>0</v>
      </c>
      <c r="P39" s="54">
        <f>'1408+469 LHS '!I71</f>
        <v>0</v>
      </c>
      <c r="Q39" s="54">
        <f>'1408+469 RHS '!I71</f>
        <v>0</v>
      </c>
      <c r="R39" s="54">
        <f>'1388+563 LHS '!I74</f>
        <v>0</v>
      </c>
      <c r="S39" s="54">
        <f>'1388+563  RHS '!I74</f>
        <v>0</v>
      </c>
      <c r="T39" s="54">
        <f>'1388+032 MNB LHS '!I74</f>
        <v>0</v>
      </c>
      <c r="U39" s="54">
        <f>'1388+032 MNB RHS'!I74</f>
        <v>0</v>
      </c>
      <c r="V39" s="54">
        <f>'1386+720 LHS '!I74</f>
        <v>0</v>
      </c>
      <c r="W39" s="54">
        <f>'1386+720 RHS'!I74</f>
        <v>0</v>
      </c>
      <c r="X39" s="54">
        <f>'1385+470 MNB LHS '!I72</f>
        <v>0</v>
      </c>
      <c r="Y39" s="54">
        <f>'1384+492 MNB LHS '!I71</f>
        <v>0</v>
      </c>
      <c r="Z39" s="54">
        <f>'1384+492 MNB RHS'!I71</f>
        <v>0</v>
      </c>
      <c r="AA39" s="54">
        <f>'1384+249 MNB LHS'!I71</f>
        <v>0</v>
      </c>
      <c r="AB39" s="54">
        <f>'1384+249 MNB RHS '!I71</f>
        <v>0</v>
      </c>
      <c r="AC39" s="54">
        <f>'1381+552 MNB LHS '!I71</f>
        <v>0</v>
      </c>
      <c r="AD39" s="54">
        <f>'1381+552 MNB RHS '!I71</f>
        <v>0</v>
      </c>
      <c r="AE39" s="54">
        <f>'1380+637 MNB LHS '!I71</f>
        <v>0</v>
      </c>
      <c r="AF39" s="54">
        <f>'1380+637 MNB RHS '!I71</f>
        <v>0</v>
      </c>
      <c r="AG39" s="54">
        <f>'1379+595 PUP LHS '!I71</f>
        <v>0</v>
      </c>
      <c r="AH39" s="54">
        <f>'1379+595 PUP RHS'!I71</f>
        <v>0</v>
      </c>
      <c r="AI39" s="54">
        <f>'1376+016 LHS '!I71</f>
        <v>0</v>
      </c>
      <c r="AJ39" s="54">
        <f>'1376+016 RHS '!I71</f>
        <v>0</v>
      </c>
      <c r="AK39" s="54">
        <f>'1375+045 LHS '!I72</f>
        <v>0</v>
      </c>
      <c r="AL39" s="54">
        <f>'1375+045 RHS '!I72</f>
        <v>0</v>
      </c>
      <c r="AM39" s="54">
        <f>'1374+900 LHS '!I75</f>
        <v>0</v>
      </c>
      <c r="AN39" s="54">
        <f>'1374+900 RHS '!I73</f>
        <v>0</v>
      </c>
      <c r="AO39" s="80">
        <f>'1373+880 LHS'!I73</f>
        <v>0</v>
      </c>
      <c r="AP39" s="80">
        <f>'1373+880 RHS '!I72</f>
        <v>0</v>
      </c>
      <c r="AQ39" s="61">
        <f>'1370+310 LHS '!I72</f>
        <v>0</v>
      </c>
      <c r="AR39" s="61">
        <f>'1370+310 RHS'!I72</f>
        <v>0</v>
      </c>
      <c r="AS39" s="61">
        <f>'1368+545 LHS'!I72</f>
        <v>0</v>
      </c>
      <c r="AT39" s="61">
        <f>'1368+545 RHS '!I72</f>
        <v>0</v>
      </c>
      <c r="AU39" s="54">
        <f>'1363+942 LHS '!I72</f>
        <v>0</v>
      </c>
      <c r="AV39" s="54">
        <f>'1363+942 RHS '!I72</f>
        <v>0</v>
      </c>
      <c r="AW39" s="54">
        <f>'1363+025 LHS '!I72</f>
        <v>0</v>
      </c>
      <c r="AX39" s="54">
        <f>'1363+025 RHS'!I72</f>
        <v>0</v>
      </c>
      <c r="AY39" s="61">
        <f>'1362+075 LHS'!I72</f>
        <v>0</v>
      </c>
      <c r="AZ39" s="61">
        <f>'1362+075 RHS '!I72</f>
        <v>0</v>
      </c>
      <c r="BA39" s="61">
        <f>'1361+629 LHS '!I72</f>
        <v>0</v>
      </c>
      <c r="BB39" s="61">
        <f>'1361+629 RHS '!I73</f>
        <v>0</v>
      </c>
      <c r="BC39" s="61">
        <f>'1360+365 LHS '!I73</f>
        <v>0</v>
      </c>
      <c r="BD39" s="61">
        <f>'1360+365 RHS'!I73</f>
        <v>0</v>
      </c>
      <c r="BE39" s="61">
        <f>'1358+406 LHS '!I73</f>
        <v>0</v>
      </c>
      <c r="BF39" s="61">
        <f>'1358+406 RHS'!I73</f>
        <v>0</v>
      </c>
      <c r="BG39" s="61">
        <f>'890+430 RHS Old '!I73</f>
        <v>0</v>
      </c>
      <c r="BH39" s="61">
        <f>'890+430 LHS '!I73</f>
        <v>0</v>
      </c>
      <c r="BI39" s="68">
        <f>'886+663 LHS '!I73</f>
        <v>0</v>
      </c>
      <c r="BJ39" s="91">
        <f t="shared" si="1"/>
        <v>0</v>
      </c>
    </row>
    <row r="40" spans="2:63" ht="27.5" hidden="1" x14ac:dyDescent="0.9">
      <c r="B40" s="50">
        <v>38</v>
      </c>
      <c r="C40" s="57" t="s">
        <v>53</v>
      </c>
      <c r="D40" s="1">
        <f t="shared" si="0"/>
        <v>0</v>
      </c>
      <c r="E40" s="76">
        <f>'1427+000 LHS MNB '!I73</f>
        <v>0</v>
      </c>
      <c r="F40" s="1">
        <f>'1427+000 RHS MNB'!I72</f>
        <v>0</v>
      </c>
      <c r="G40" s="1">
        <f>'1425+045 LHS PUP'!I71</f>
        <v>0</v>
      </c>
      <c r="H40" s="54">
        <f>'1425+045 RHS PUP'!I71</f>
        <v>0</v>
      </c>
      <c r="I40" s="54">
        <f>'1024+415 BHS '!I74</f>
        <v>0</v>
      </c>
      <c r="J40" s="54">
        <f>'1422+600 MNB RHS'!I74</f>
        <v>0</v>
      </c>
      <c r="K40" s="54">
        <f>'1422+600 MNB LHS'!I73</f>
        <v>0</v>
      </c>
      <c r="L40" s="80">
        <f>'1415+180 MJB RHS '!I77</f>
        <v>0</v>
      </c>
      <c r="M40" s="54">
        <f>'1415+180 MJB LHS '!I76</f>
        <v>0</v>
      </c>
      <c r="N40" s="54">
        <f>'1412+725 LHS'!I72</f>
        <v>0</v>
      </c>
      <c r="O40" s="54">
        <f>'1412+725 RHS '!I72</f>
        <v>0</v>
      </c>
      <c r="P40" s="54">
        <f>'1408+469 LHS '!I72</f>
        <v>0</v>
      </c>
      <c r="Q40" s="54">
        <f>'1408+469 RHS '!I72</f>
        <v>0</v>
      </c>
      <c r="R40" s="54">
        <f>'1388+563 LHS '!I75</f>
        <v>0</v>
      </c>
      <c r="S40" s="54">
        <f>'1388+563  RHS '!I75</f>
        <v>0</v>
      </c>
      <c r="T40" s="54">
        <f>'1388+032 MNB LHS '!I75</f>
        <v>0</v>
      </c>
      <c r="U40" s="54">
        <f>'1388+032 MNB RHS'!I75</f>
        <v>0</v>
      </c>
      <c r="V40" s="54">
        <f>'1386+720 LHS '!I75</f>
        <v>0</v>
      </c>
      <c r="W40" s="54">
        <f>'1386+720 RHS'!I75</f>
        <v>0</v>
      </c>
      <c r="X40" s="54">
        <f>'1385+470 MNB LHS '!I73</f>
        <v>0</v>
      </c>
      <c r="Y40" s="54">
        <f>'1384+492 MNB LHS '!I72</f>
        <v>0</v>
      </c>
      <c r="Z40" s="54">
        <f>'1384+492 MNB RHS'!I72</f>
        <v>0</v>
      </c>
      <c r="AA40" s="54">
        <f>'1384+249 MNB LHS'!I72</f>
        <v>0</v>
      </c>
      <c r="AB40" s="54">
        <f>'1384+249 MNB RHS '!I72</f>
        <v>0</v>
      </c>
      <c r="AC40" s="54">
        <f>'1381+552 MNB LHS '!I72</f>
        <v>0</v>
      </c>
      <c r="AD40" s="54">
        <f>'1381+552 MNB RHS '!I72</f>
        <v>0</v>
      </c>
      <c r="AE40" s="54">
        <f>'1380+637 MNB LHS '!I72</f>
        <v>0</v>
      </c>
      <c r="AF40" s="54">
        <f>'1380+637 MNB RHS '!I72</f>
        <v>0</v>
      </c>
      <c r="AG40" s="54">
        <f>'1379+595 PUP LHS '!I72</f>
        <v>0</v>
      </c>
      <c r="AH40" s="54">
        <f>'1379+595 PUP RHS'!I72</f>
        <v>0</v>
      </c>
      <c r="AI40" s="54">
        <f>'1376+016 LHS '!I72</f>
        <v>0</v>
      </c>
      <c r="AJ40" s="54">
        <f>'1376+016 RHS '!I72</f>
        <v>0</v>
      </c>
      <c r="AK40" s="54">
        <f>'1375+045 LHS '!I73</f>
        <v>0</v>
      </c>
      <c r="AL40" s="54">
        <f>'1375+045 RHS '!I73</f>
        <v>0</v>
      </c>
      <c r="AM40" s="54">
        <f>'1374+900 LHS '!I76</f>
        <v>0</v>
      </c>
      <c r="AN40" s="54">
        <f>'1374+900 RHS '!I74</f>
        <v>0</v>
      </c>
      <c r="AO40" s="80">
        <f>'1373+880 LHS'!I74</f>
        <v>0</v>
      </c>
      <c r="AP40" s="80">
        <f>'1373+880 RHS '!I73</f>
        <v>0</v>
      </c>
      <c r="AQ40" s="61">
        <f>'1370+310 LHS '!I73</f>
        <v>0</v>
      </c>
      <c r="AR40" s="61">
        <f>'1370+310 RHS'!I73</f>
        <v>0</v>
      </c>
      <c r="AS40" s="61">
        <f>'1368+545 LHS'!I73</f>
        <v>0</v>
      </c>
      <c r="AT40" s="61">
        <f>'1368+545 RHS '!I73</f>
        <v>0</v>
      </c>
      <c r="AU40" s="54">
        <f>'1363+942 LHS '!I73</f>
        <v>0</v>
      </c>
      <c r="AV40" s="54">
        <f>'1363+942 RHS '!I73</f>
        <v>0</v>
      </c>
      <c r="AW40" s="54">
        <f>'1363+025 LHS '!I73</f>
        <v>0</v>
      </c>
      <c r="AX40" s="54">
        <f>'1363+025 RHS'!I73</f>
        <v>0</v>
      </c>
      <c r="AY40" s="61">
        <f>'1362+075 LHS'!I73</f>
        <v>0</v>
      </c>
      <c r="AZ40" s="61">
        <f>'1362+075 RHS '!I73</f>
        <v>0</v>
      </c>
      <c r="BA40" s="61">
        <f>'1361+629 LHS '!I73</f>
        <v>0</v>
      </c>
      <c r="BB40" s="61">
        <f>'1361+629 RHS '!I74</f>
        <v>0</v>
      </c>
      <c r="BC40" s="61">
        <f>'1360+365 LHS '!I74</f>
        <v>0</v>
      </c>
      <c r="BD40" s="61">
        <f>'1360+365 RHS'!I74</f>
        <v>0</v>
      </c>
      <c r="BE40" s="61">
        <f>'1358+406 LHS '!I74</f>
        <v>0</v>
      </c>
      <c r="BF40" s="61">
        <f>'1358+406 RHS'!I74</f>
        <v>0</v>
      </c>
      <c r="BG40" s="61">
        <f>'890+430 RHS Old '!I74</f>
        <v>0</v>
      </c>
      <c r="BH40" s="61">
        <f>'890+430 LHS '!I74</f>
        <v>0</v>
      </c>
      <c r="BI40" s="68">
        <f>'886+663 LHS '!I74</f>
        <v>0</v>
      </c>
      <c r="BJ40" s="91">
        <f t="shared" si="1"/>
        <v>0</v>
      </c>
    </row>
    <row r="41" spans="2:63" ht="27.5" hidden="1" x14ac:dyDescent="0.9">
      <c r="B41" s="50">
        <v>39</v>
      </c>
      <c r="C41" s="57" t="s">
        <v>55</v>
      </c>
      <c r="D41" s="1">
        <f t="shared" si="0"/>
        <v>0</v>
      </c>
      <c r="E41" s="76">
        <f>'1427+000 LHS MNB '!I74</f>
        <v>0</v>
      </c>
      <c r="F41" s="1">
        <f>'1427+000 RHS MNB'!I73</f>
        <v>0</v>
      </c>
      <c r="G41" s="1">
        <f>'1425+045 LHS PUP'!I72</f>
        <v>0</v>
      </c>
      <c r="H41" s="54">
        <f>'1425+045 RHS PUP'!I72</f>
        <v>0</v>
      </c>
      <c r="I41" s="54">
        <f>'1024+415 BHS '!I75</f>
        <v>0</v>
      </c>
      <c r="J41" s="54">
        <f>'1422+600 MNB RHS'!I75</f>
        <v>0</v>
      </c>
      <c r="K41" s="54">
        <f>'1422+600 MNB LHS'!I74</f>
        <v>0</v>
      </c>
      <c r="L41" s="80">
        <f>'1415+180 MJB RHS '!I78</f>
        <v>0</v>
      </c>
      <c r="M41" s="54">
        <f>'1415+180 MJB LHS '!I77</f>
        <v>0</v>
      </c>
      <c r="N41" s="54">
        <f>'1412+725 LHS'!I73</f>
        <v>0</v>
      </c>
      <c r="O41" s="54">
        <f>'1412+725 RHS '!I73</f>
        <v>0</v>
      </c>
      <c r="P41" s="54">
        <f>'1408+469 LHS '!I73</f>
        <v>0</v>
      </c>
      <c r="Q41" s="54">
        <f>'1408+469 RHS '!I73</f>
        <v>0</v>
      </c>
      <c r="R41" s="54">
        <f>'1388+563 LHS '!I76</f>
        <v>0</v>
      </c>
      <c r="S41" s="54">
        <f>'1388+563  RHS '!I76</f>
        <v>0</v>
      </c>
      <c r="T41" s="54">
        <f>'1388+032 MNB LHS '!I76</f>
        <v>0</v>
      </c>
      <c r="U41" s="54">
        <f>'1388+032 MNB RHS'!I76</f>
        <v>0</v>
      </c>
      <c r="V41" s="54">
        <f>'1386+720 LHS '!I76</f>
        <v>0</v>
      </c>
      <c r="W41" s="54">
        <f>'1386+720 RHS'!I76</f>
        <v>0</v>
      </c>
      <c r="X41" s="54">
        <f>'1385+470 MNB LHS '!I74</f>
        <v>0</v>
      </c>
      <c r="Y41" s="54">
        <f>'1384+492 MNB LHS '!I73</f>
        <v>0</v>
      </c>
      <c r="Z41" s="54">
        <f>'1384+492 MNB RHS'!I73</f>
        <v>0</v>
      </c>
      <c r="AA41" s="54">
        <f>'1384+249 MNB LHS'!I73</f>
        <v>0</v>
      </c>
      <c r="AB41" s="54">
        <f>'1384+249 MNB RHS '!I73</f>
        <v>0</v>
      </c>
      <c r="AC41" s="54">
        <f>'1381+552 MNB LHS '!I73</f>
        <v>0</v>
      </c>
      <c r="AD41" s="54">
        <f>'1381+552 MNB RHS '!I73</f>
        <v>0</v>
      </c>
      <c r="AE41" s="54">
        <f>'1380+637 MNB LHS '!I73</f>
        <v>0</v>
      </c>
      <c r="AF41" s="54">
        <f>'1380+637 MNB RHS '!I73</f>
        <v>0</v>
      </c>
      <c r="AG41" s="54">
        <f>'1379+595 PUP LHS '!I73</f>
        <v>0</v>
      </c>
      <c r="AH41" s="54">
        <f>'1379+595 PUP RHS'!I73</f>
        <v>0</v>
      </c>
      <c r="AI41" s="54">
        <f>'1376+016 LHS '!I73</f>
        <v>0</v>
      </c>
      <c r="AJ41" s="54">
        <f>'1376+016 RHS '!I73</f>
        <v>0</v>
      </c>
      <c r="AK41" s="54">
        <f>'1375+045 LHS '!I74</f>
        <v>0</v>
      </c>
      <c r="AL41" s="54">
        <f>'1375+045 RHS '!I74</f>
        <v>0</v>
      </c>
      <c r="AM41" s="54">
        <f>'1374+900 LHS '!I77</f>
        <v>0</v>
      </c>
      <c r="AN41" s="54">
        <f>'1374+900 RHS '!I75</f>
        <v>0</v>
      </c>
      <c r="AO41" s="80">
        <f>'1373+880 LHS'!I75</f>
        <v>0</v>
      </c>
      <c r="AP41" s="80">
        <f>'1373+880 RHS '!I74</f>
        <v>0</v>
      </c>
      <c r="AQ41" s="61">
        <f>'1370+310 LHS '!I74</f>
        <v>0</v>
      </c>
      <c r="AR41" s="61">
        <f>'1370+310 RHS'!I74</f>
        <v>0</v>
      </c>
      <c r="AS41" s="61">
        <f>'1368+545 LHS'!I74</f>
        <v>0</v>
      </c>
      <c r="AT41" s="61">
        <f>'1368+545 RHS '!I74</f>
        <v>0</v>
      </c>
      <c r="AU41" s="54">
        <f>'1363+942 LHS '!I74</f>
        <v>0</v>
      </c>
      <c r="AV41" s="54">
        <f>'1363+942 RHS '!I74</f>
        <v>0</v>
      </c>
      <c r="AW41" s="54">
        <f>'1363+025 LHS '!I74</f>
        <v>0</v>
      </c>
      <c r="AX41" s="54">
        <f>'1363+025 RHS'!I74</f>
        <v>0</v>
      </c>
      <c r="AY41" s="61">
        <f>'1362+075 LHS'!I74</f>
        <v>0</v>
      </c>
      <c r="AZ41" s="61">
        <f>'1362+075 RHS '!I74</f>
        <v>0</v>
      </c>
      <c r="BA41" s="61">
        <f>'1361+629 LHS '!I74</f>
        <v>0</v>
      </c>
      <c r="BB41" s="61">
        <f>'1361+629 RHS '!I75</f>
        <v>0</v>
      </c>
      <c r="BC41" s="61">
        <f>'1360+365 LHS '!I75</f>
        <v>0</v>
      </c>
      <c r="BD41" s="61">
        <f>'1360+365 RHS'!I75</f>
        <v>0</v>
      </c>
      <c r="BE41" s="61">
        <f>'1358+406 LHS '!I75</f>
        <v>0</v>
      </c>
      <c r="BF41" s="61">
        <f>'1358+406 RHS'!I75</f>
        <v>0</v>
      </c>
      <c r="BG41" s="61">
        <f>'890+430 RHS Old '!I75</f>
        <v>0</v>
      </c>
      <c r="BH41" s="61">
        <f>'890+430 LHS '!I75</f>
        <v>0</v>
      </c>
      <c r="BI41" s="68">
        <f>'886+663 LHS '!I75</f>
        <v>0</v>
      </c>
      <c r="BJ41" s="91">
        <f t="shared" si="1"/>
        <v>0</v>
      </c>
    </row>
    <row r="42" spans="2:63" s="86" customFormat="1" ht="27.5" x14ac:dyDescent="0.9">
      <c r="B42" s="83">
        <v>40</v>
      </c>
      <c r="C42" s="84" t="s">
        <v>57</v>
      </c>
      <c r="D42" s="76">
        <f t="shared" si="0"/>
        <v>15.48</v>
      </c>
      <c r="E42" s="76">
        <f>'1427+000 LHS MNB '!I75</f>
        <v>0</v>
      </c>
      <c r="F42" s="76">
        <f>'1427+000 RHS MNB'!I74</f>
        <v>0</v>
      </c>
      <c r="G42" s="76">
        <f>'1425+045 LHS PUP'!I73</f>
        <v>0</v>
      </c>
      <c r="H42" s="80">
        <f>'1425+045 RHS PUP'!I73</f>
        <v>0</v>
      </c>
      <c r="I42" s="80">
        <f>'1024+415 BHS '!I76</f>
        <v>0</v>
      </c>
      <c r="J42" s="80">
        <f>'1422+600 MNB RHS'!I76</f>
        <v>0</v>
      </c>
      <c r="K42" s="80">
        <f>'1422+600 MNB LHS'!I75</f>
        <v>0</v>
      </c>
      <c r="L42" s="80">
        <f>'1415+180 MJB RHS '!I79</f>
        <v>0</v>
      </c>
      <c r="M42" s="80">
        <f>'1415+180 MJB LHS '!I78</f>
        <v>0</v>
      </c>
      <c r="N42" s="80">
        <f>'1412+725 LHS'!I74</f>
        <v>0</v>
      </c>
      <c r="O42" s="80">
        <f>'1412+725 RHS '!I74</f>
        <v>0</v>
      </c>
      <c r="P42" s="80">
        <f>'1408+469 LHS '!I74</f>
        <v>4.5</v>
      </c>
      <c r="Q42" s="80">
        <f>'1408+469 RHS '!I74</f>
        <v>4.5</v>
      </c>
      <c r="R42" s="80">
        <f>'1388+563 LHS '!I77</f>
        <v>0</v>
      </c>
      <c r="S42" s="80">
        <f>'1388+563  RHS '!I77</f>
        <v>0</v>
      </c>
      <c r="T42" s="80">
        <f>'1388+032 MNB LHS '!I77</f>
        <v>0</v>
      </c>
      <c r="U42" s="80">
        <f>'1388+032 MNB RHS'!I77</f>
        <v>0</v>
      </c>
      <c r="V42" s="80">
        <f>'1386+720 LHS '!I77</f>
        <v>0</v>
      </c>
      <c r="W42" s="80">
        <f>'1386+720 RHS'!I77</f>
        <v>0</v>
      </c>
      <c r="X42" s="80">
        <f>'1385+470 MNB LHS '!I75</f>
        <v>0</v>
      </c>
      <c r="Y42" s="80">
        <f>'1384+492 MNB LHS '!I74</f>
        <v>0</v>
      </c>
      <c r="Z42" s="80">
        <f>'1384+492 MNB RHS'!I74</f>
        <v>0</v>
      </c>
      <c r="AA42" s="80">
        <f>'1384+249 MNB LHS'!I74</f>
        <v>0</v>
      </c>
      <c r="AB42" s="80">
        <f>'1384+249 MNB RHS '!I74</f>
        <v>0</v>
      </c>
      <c r="AC42" s="80">
        <f>'1381+552 MNB LHS '!I74</f>
        <v>0</v>
      </c>
      <c r="AD42" s="80">
        <f>'1381+552 MNB RHS '!I74</f>
        <v>0</v>
      </c>
      <c r="AE42" s="80">
        <f>'1380+637 MNB LHS '!I74</f>
        <v>0</v>
      </c>
      <c r="AF42" s="80">
        <f>'1380+637 MNB RHS '!I74</f>
        <v>0</v>
      </c>
      <c r="AG42" s="80">
        <f>'1379+595 PUP LHS '!I74</f>
        <v>0</v>
      </c>
      <c r="AH42" s="80">
        <f>'1379+595 PUP RHS'!I74</f>
        <v>0</v>
      </c>
      <c r="AI42" s="80">
        <f>'1376+016 LHS '!I74</f>
        <v>0</v>
      </c>
      <c r="AJ42" s="80">
        <f>'1376+016 RHS '!I74</f>
        <v>0</v>
      </c>
      <c r="AK42" s="80">
        <f>'1375+045 LHS '!I75</f>
        <v>0</v>
      </c>
      <c r="AL42" s="80">
        <f>'1375+045 RHS '!I75</f>
        <v>0</v>
      </c>
      <c r="AM42" s="80">
        <f>'1374+900 LHS '!I78</f>
        <v>0</v>
      </c>
      <c r="AN42" s="80">
        <f>'1374+900 RHS '!I76</f>
        <v>0</v>
      </c>
      <c r="AO42" s="80">
        <f>'1373+880 LHS'!I76</f>
        <v>0</v>
      </c>
      <c r="AP42" s="80">
        <f>'1373+880 RHS '!I75</f>
        <v>0</v>
      </c>
      <c r="AQ42" s="82">
        <f>'1370+310 LHS '!I75</f>
        <v>0</v>
      </c>
      <c r="AR42" s="82">
        <f>'1370+310 RHS'!I75</f>
        <v>0</v>
      </c>
      <c r="AS42" s="82">
        <f>'1368+545 LHS'!I75</f>
        <v>0</v>
      </c>
      <c r="AT42" s="82">
        <f>'1368+545 RHS '!I75</f>
        <v>0</v>
      </c>
      <c r="AU42" s="80">
        <f>'1363+942 LHS '!I75</f>
        <v>6.4799999999999995</v>
      </c>
      <c r="AV42" s="80">
        <f>'1363+942 RHS '!I75</f>
        <v>0</v>
      </c>
      <c r="AW42" s="80">
        <f>'1363+025 LHS '!I75</f>
        <v>0</v>
      </c>
      <c r="AX42" s="80">
        <f>'1363+025 RHS'!I75</f>
        <v>0</v>
      </c>
      <c r="AY42" s="82">
        <f>'1362+075 LHS'!I75</f>
        <v>0</v>
      </c>
      <c r="AZ42" s="82">
        <f>'1362+075 RHS '!I75</f>
        <v>0</v>
      </c>
      <c r="BA42" s="82">
        <f>'1361+629 LHS '!I75</f>
        <v>0</v>
      </c>
      <c r="BB42" s="82">
        <f>'1361+629 RHS '!I76</f>
        <v>0</v>
      </c>
      <c r="BC42" s="82">
        <f>'1360+365 LHS '!I76</f>
        <v>0</v>
      </c>
      <c r="BD42" s="82">
        <f>'1360+365 RHS'!I76</f>
        <v>0</v>
      </c>
      <c r="BE42" s="82">
        <f>'1358+406 LHS '!I76</f>
        <v>0</v>
      </c>
      <c r="BF42" s="82">
        <f>'1358+406 RHS'!I76</f>
        <v>0</v>
      </c>
      <c r="BG42" s="82">
        <f>'890+430 RHS Old '!I76</f>
        <v>0</v>
      </c>
      <c r="BH42" s="82">
        <f>'890+430 LHS '!I76</f>
        <v>0</v>
      </c>
      <c r="BI42" s="85">
        <f>'886+663 LHS '!I76</f>
        <v>0</v>
      </c>
      <c r="BJ42" s="91">
        <f t="shared" si="1"/>
        <v>15.48</v>
      </c>
      <c r="BK42" s="8" t="b">
        <f>BJ42=D42</f>
        <v>1</v>
      </c>
    </row>
    <row r="43" spans="2:63" ht="27.5" hidden="1" x14ac:dyDescent="0.9">
      <c r="B43" s="50">
        <v>41</v>
      </c>
      <c r="C43" s="56" t="s">
        <v>60</v>
      </c>
      <c r="D43" s="1">
        <f t="shared" si="0"/>
        <v>0</v>
      </c>
      <c r="E43" s="76">
        <f>'1427+000 LHS MNB '!I76</f>
        <v>0</v>
      </c>
      <c r="F43" s="1">
        <f>'1427+000 RHS MNB'!I75</f>
        <v>0</v>
      </c>
      <c r="G43" s="1">
        <f>'1425+045 LHS PUP'!I74</f>
        <v>0</v>
      </c>
      <c r="H43" s="54">
        <f>'1425+045 RHS PUP'!I74</f>
        <v>0</v>
      </c>
      <c r="I43" s="54">
        <f>'1024+415 BHS '!I77</f>
        <v>0</v>
      </c>
      <c r="J43" s="54">
        <f>'1422+600 MNB RHS'!I77</f>
        <v>0</v>
      </c>
      <c r="K43" s="54">
        <f>'1422+600 MNB LHS'!I76</f>
        <v>0</v>
      </c>
      <c r="L43" s="80">
        <f>'1415+180 MJB RHS '!I80</f>
        <v>0</v>
      </c>
      <c r="M43" s="54">
        <f>'1415+180 MJB LHS '!I79</f>
        <v>0</v>
      </c>
      <c r="N43" s="54">
        <f>'1412+725 LHS'!I75</f>
        <v>0</v>
      </c>
      <c r="O43" s="54">
        <f>'1412+725 RHS '!I75</f>
        <v>0</v>
      </c>
      <c r="P43" s="54">
        <f>'1408+469 LHS '!I75</f>
        <v>0</v>
      </c>
      <c r="Q43" s="54">
        <f>'1408+469 RHS '!I75</f>
        <v>0</v>
      </c>
      <c r="R43" s="54">
        <f>'1388+563 LHS '!I78</f>
        <v>0</v>
      </c>
      <c r="S43" s="54">
        <f>'1388+563  RHS '!I78</f>
        <v>0</v>
      </c>
      <c r="T43" s="54">
        <f>'1388+032 MNB LHS '!I78</f>
        <v>0</v>
      </c>
      <c r="U43" s="54">
        <f>'1388+032 MNB RHS'!I78</f>
        <v>0</v>
      </c>
      <c r="V43" s="54">
        <f>'1386+720 LHS '!I78</f>
        <v>0</v>
      </c>
      <c r="W43" s="54">
        <f>'1386+720 RHS'!I78</f>
        <v>0</v>
      </c>
      <c r="X43" s="54">
        <f>'1385+470 MNB LHS '!I76</f>
        <v>0</v>
      </c>
      <c r="Y43" s="54">
        <f>'1384+492 MNB LHS '!I75</f>
        <v>0</v>
      </c>
      <c r="Z43" s="54">
        <f>'1384+492 MNB RHS'!I75</f>
        <v>0</v>
      </c>
      <c r="AA43" s="54">
        <f>'1384+249 MNB LHS'!I75</f>
        <v>0</v>
      </c>
      <c r="AB43" s="54">
        <f>'1384+249 MNB RHS '!I75</f>
        <v>0</v>
      </c>
      <c r="AC43" s="54">
        <f>'1381+552 MNB LHS '!I75</f>
        <v>0</v>
      </c>
      <c r="AD43" s="54">
        <f>'1381+552 MNB RHS '!I75</f>
        <v>0</v>
      </c>
      <c r="AE43" s="54">
        <f>'1380+637 MNB LHS '!I75</f>
        <v>0</v>
      </c>
      <c r="AF43" s="54">
        <f>'1380+637 MNB RHS '!I75</f>
        <v>0</v>
      </c>
      <c r="AG43" s="54">
        <f>'1379+595 PUP LHS '!I75</f>
        <v>0</v>
      </c>
      <c r="AH43" s="54">
        <f>'1379+595 PUP RHS'!I75</f>
        <v>0</v>
      </c>
      <c r="AI43" s="54">
        <f>'1376+016 LHS '!I75</f>
        <v>0</v>
      </c>
      <c r="AJ43" s="54">
        <f>'1376+016 RHS '!I75</f>
        <v>0</v>
      </c>
      <c r="AK43" s="54">
        <f>'1375+045 LHS '!I76</f>
        <v>0</v>
      </c>
      <c r="AL43" s="54">
        <f>'1375+045 RHS '!I76</f>
        <v>0</v>
      </c>
      <c r="AM43" s="54">
        <f>'1374+900 LHS '!I79</f>
        <v>0</v>
      </c>
      <c r="AN43" s="54">
        <f>'1374+900 RHS '!I77</f>
        <v>0</v>
      </c>
      <c r="AO43" s="80">
        <f>'1373+880 LHS'!I77</f>
        <v>0</v>
      </c>
      <c r="AP43" s="80">
        <f>'1373+880 RHS '!I76</f>
        <v>0</v>
      </c>
      <c r="AQ43" s="61">
        <f>'1370+310 LHS '!I76</f>
        <v>0</v>
      </c>
      <c r="AR43" s="61">
        <f>'1370+310 RHS'!I76</f>
        <v>0</v>
      </c>
      <c r="AS43" s="61">
        <f>'1368+545 LHS'!I76</f>
        <v>0</v>
      </c>
      <c r="AT43" s="61">
        <f>'1368+545 RHS '!I76</f>
        <v>0</v>
      </c>
      <c r="AU43" s="54">
        <f>'1363+942 LHS '!I76</f>
        <v>0</v>
      </c>
      <c r="AV43" s="54">
        <f>'1363+942 RHS '!I76</f>
        <v>0</v>
      </c>
      <c r="AW43" s="54">
        <f>'1363+025 LHS '!I76</f>
        <v>0</v>
      </c>
      <c r="AX43" s="54">
        <f>'1363+025 RHS'!I76</f>
        <v>0</v>
      </c>
      <c r="AY43" s="61">
        <f>'1362+075 LHS'!I76</f>
        <v>0</v>
      </c>
      <c r="AZ43" s="61">
        <f>'1362+075 RHS '!I76</f>
        <v>0</v>
      </c>
      <c r="BA43" s="61">
        <f>'1361+629 LHS '!I76</f>
        <v>0</v>
      </c>
      <c r="BB43" s="61">
        <f>'1361+629 RHS '!I77</f>
        <v>0</v>
      </c>
      <c r="BC43" s="61">
        <f>'1360+365 LHS '!I77</f>
        <v>0</v>
      </c>
      <c r="BD43" s="61">
        <f>'1360+365 RHS'!I77</f>
        <v>0</v>
      </c>
      <c r="BE43" s="61">
        <f>'1358+406 LHS '!I77</f>
        <v>0</v>
      </c>
      <c r="BF43" s="61">
        <f>'1358+406 RHS'!I77</f>
        <v>0</v>
      </c>
      <c r="BG43" s="61">
        <f>'890+430 RHS Old '!I77</f>
        <v>0</v>
      </c>
      <c r="BH43" s="61">
        <f>'890+430 LHS '!I77</f>
        <v>0</v>
      </c>
      <c r="BI43" s="68">
        <f>'886+663 LHS '!I77</f>
        <v>0</v>
      </c>
      <c r="BJ43" s="91">
        <f t="shared" si="1"/>
        <v>0</v>
      </c>
    </row>
    <row r="44" spans="2:63" ht="26.5" hidden="1" customHeight="1" x14ac:dyDescent="0.9">
      <c r="B44" s="50">
        <v>42</v>
      </c>
      <c r="C44" s="56" t="s">
        <v>63</v>
      </c>
      <c r="D44" s="1">
        <f t="shared" si="0"/>
        <v>0</v>
      </c>
      <c r="E44" s="76">
        <f>'1427+000 LHS MNB '!I77</f>
        <v>0</v>
      </c>
      <c r="F44" s="1">
        <f>'1427+000 RHS MNB'!I76</f>
        <v>0</v>
      </c>
      <c r="G44" s="1">
        <f>'1425+045 LHS PUP'!I75</f>
        <v>0</v>
      </c>
      <c r="H44" s="54">
        <f>'1425+045 RHS PUP'!I75</f>
        <v>0</v>
      </c>
      <c r="I44" s="54">
        <f>'1024+415 BHS '!I78</f>
        <v>0</v>
      </c>
      <c r="J44" s="54">
        <f>'1422+600 MNB RHS'!I78</f>
        <v>0</v>
      </c>
      <c r="K44" s="54">
        <f>'1422+600 MNB LHS'!I77</f>
        <v>0</v>
      </c>
      <c r="L44" s="80">
        <f>'1415+180 MJB RHS '!I81</f>
        <v>0</v>
      </c>
      <c r="M44" s="54">
        <f>'1415+180 MJB LHS '!I80</f>
        <v>0</v>
      </c>
      <c r="N44" s="54">
        <f>'1412+725 LHS'!I76</f>
        <v>0</v>
      </c>
      <c r="O44" s="54">
        <f>'1412+725 RHS '!I76</f>
        <v>0</v>
      </c>
      <c r="P44" s="54">
        <f>'1408+469 LHS '!I76</f>
        <v>0</v>
      </c>
      <c r="Q44" s="54">
        <f>'1408+469 RHS '!I76</f>
        <v>0</v>
      </c>
      <c r="R44" s="54">
        <f>'1388+563 LHS '!I79</f>
        <v>0</v>
      </c>
      <c r="S44" s="54">
        <f>'1388+563  RHS '!I79</f>
        <v>0</v>
      </c>
      <c r="T44" s="54">
        <f>'1388+032 MNB LHS '!I79</f>
        <v>0</v>
      </c>
      <c r="U44" s="54">
        <f>'1388+032 MNB RHS'!I79</f>
        <v>0</v>
      </c>
      <c r="V44" s="54">
        <f>'1386+720 LHS '!I79</f>
        <v>0</v>
      </c>
      <c r="W44" s="54">
        <f>'1386+720 RHS'!I79</f>
        <v>0</v>
      </c>
      <c r="X44" s="54">
        <f>'1385+470 MNB LHS '!I77</f>
        <v>0</v>
      </c>
      <c r="Y44" s="54">
        <f>'1384+492 MNB LHS '!I76</f>
        <v>0</v>
      </c>
      <c r="Z44" s="54">
        <f>'1384+492 MNB RHS'!I76</f>
        <v>0</v>
      </c>
      <c r="AA44" s="54">
        <f>'1384+249 MNB LHS'!I76</f>
        <v>0</v>
      </c>
      <c r="AB44" s="54">
        <f>'1384+249 MNB RHS '!I76</f>
        <v>0</v>
      </c>
      <c r="AC44" s="54">
        <f>'1381+552 MNB LHS '!I76</f>
        <v>0</v>
      </c>
      <c r="AD44" s="54">
        <f>'1381+552 MNB RHS '!I76</f>
        <v>0</v>
      </c>
      <c r="AE44" s="54">
        <f>'1380+637 MNB LHS '!I76</f>
        <v>0</v>
      </c>
      <c r="AF44" s="54">
        <f>'1380+637 MNB RHS '!I76</f>
        <v>0</v>
      </c>
      <c r="AG44" s="54">
        <f>'1379+595 PUP LHS '!I76</f>
        <v>0</v>
      </c>
      <c r="AH44" s="54">
        <f>'1379+595 PUP RHS'!I76</f>
        <v>0</v>
      </c>
      <c r="AI44" s="54">
        <f>'1376+016 LHS '!I76</f>
        <v>0</v>
      </c>
      <c r="AJ44" s="54">
        <f>'1376+016 RHS '!I76</f>
        <v>0</v>
      </c>
      <c r="AK44" s="54">
        <f>'1375+045 LHS '!I77</f>
        <v>0</v>
      </c>
      <c r="AL44" s="54">
        <f>'1375+045 RHS '!I77</f>
        <v>0</v>
      </c>
      <c r="AM44" s="54">
        <f>'1374+900 LHS '!I80</f>
        <v>0</v>
      </c>
      <c r="AN44" s="54">
        <f>'1374+900 RHS '!I78</f>
        <v>0</v>
      </c>
      <c r="AO44" s="80">
        <f>'1373+880 LHS'!I78</f>
        <v>0</v>
      </c>
      <c r="AP44" s="80">
        <f>'1373+880 RHS '!I77</f>
        <v>0</v>
      </c>
      <c r="AQ44" s="61">
        <f>'1370+310 LHS '!I77</f>
        <v>0</v>
      </c>
      <c r="AR44" s="61">
        <f>'1370+310 RHS'!I77</f>
        <v>0</v>
      </c>
      <c r="AS44" s="61">
        <f>'1368+545 LHS'!I77</f>
        <v>0</v>
      </c>
      <c r="AT44" s="61">
        <f>'1368+545 RHS '!I77</f>
        <v>0</v>
      </c>
      <c r="AU44" s="54">
        <f>'1363+942 LHS '!I77</f>
        <v>0</v>
      </c>
      <c r="AV44" s="54">
        <f>'1363+942 RHS '!I77</f>
        <v>0</v>
      </c>
      <c r="AW44" s="54">
        <f>'1363+025 LHS '!I77</f>
        <v>0</v>
      </c>
      <c r="AX44" s="54">
        <f>'1363+025 RHS'!I77</f>
        <v>0</v>
      </c>
      <c r="AY44" s="61">
        <f>'1362+075 LHS'!I77</f>
        <v>0</v>
      </c>
      <c r="AZ44" s="61">
        <f>'1362+075 RHS '!I77</f>
        <v>0</v>
      </c>
      <c r="BA44" s="61">
        <f>'1361+629 LHS '!I77</f>
        <v>0</v>
      </c>
      <c r="BB44" s="61">
        <f>'1361+629 RHS '!I78</f>
        <v>0</v>
      </c>
      <c r="BC44" s="61">
        <f>'1360+365 LHS '!I78</f>
        <v>0</v>
      </c>
      <c r="BD44" s="61">
        <f>'1360+365 RHS'!I78</f>
        <v>0</v>
      </c>
      <c r="BE44" s="61">
        <f>'1358+406 LHS '!I78</f>
        <v>0</v>
      </c>
      <c r="BF44" s="61">
        <f>'1358+406 RHS'!I78</f>
        <v>0</v>
      </c>
      <c r="BG44" s="61">
        <f>'890+430 RHS Old '!I78</f>
        <v>0</v>
      </c>
      <c r="BH44" s="61">
        <f>'890+430 LHS '!I78</f>
        <v>0</v>
      </c>
      <c r="BI44" s="68">
        <f>'886+663 LHS '!I78</f>
        <v>0</v>
      </c>
      <c r="BJ44" s="91">
        <f t="shared" si="1"/>
        <v>0</v>
      </c>
    </row>
    <row r="45" spans="2:63" ht="26.5" hidden="1" customHeight="1" x14ac:dyDescent="0.9">
      <c r="B45" s="50">
        <v>43</v>
      </c>
      <c r="C45" s="56" t="s">
        <v>63</v>
      </c>
      <c r="D45" s="1">
        <f t="shared" si="0"/>
        <v>0</v>
      </c>
      <c r="E45" s="76">
        <f>'1427+000 LHS MNB '!I78</f>
        <v>0</v>
      </c>
      <c r="F45" s="1">
        <f>'1427+000 RHS MNB'!I77</f>
        <v>0</v>
      </c>
      <c r="G45" s="1">
        <f>'1425+045 LHS PUP'!I76</f>
        <v>0</v>
      </c>
      <c r="H45" s="54">
        <f>'1425+045 RHS PUP'!I76</f>
        <v>0</v>
      </c>
      <c r="I45" s="54">
        <f>'1024+415 BHS '!I79</f>
        <v>0</v>
      </c>
      <c r="J45" s="54">
        <f>'1422+600 MNB RHS'!I79</f>
        <v>0</v>
      </c>
      <c r="K45" s="54">
        <f>'1422+600 MNB LHS'!I78</f>
        <v>0</v>
      </c>
      <c r="L45" s="80">
        <f>'1415+180 MJB RHS '!I82</f>
        <v>0</v>
      </c>
      <c r="M45" s="54">
        <f>'1415+180 MJB LHS '!I81</f>
        <v>0</v>
      </c>
      <c r="N45" s="54">
        <f>'1412+725 LHS'!I77</f>
        <v>0</v>
      </c>
      <c r="O45" s="54">
        <f>'1412+725 RHS '!I77</f>
        <v>0</v>
      </c>
      <c r="P45" s="54">
        <f>'1408+469 LHS '!I77</f>
        <v>0</v>
      </c>
      <c r="Q45" s="54">
        <f>'1408+469 RHS '!I77</f>
        <v>0</v>
      </c>
      <c r="R45" s="54">
        <f>'1388+563 LHS '!I80</f>
        <v>0</v>
      </c>
      <c r="S45" s="54">
        <f>'1388+563  RHS '!I80</f>
        <v>0</v>
      </c>
      <c r="T45" s="54">
        <f>'1388+032 MNB LHS '!I80</f>
        <v>0</v>
      </c>
      <c r="U45" s="54">
        <f>'1388+032 MNB RHS'!I80</f>
        <v>0</v>
      </c>
      <c r="V45" s="54">
        <f>'1386+720 LHS '!I80</f>
        <v>0</v>
      </c>
      <c r="W45" s="54">
        <f>'1386+720 RHS'!I80</f>
        <v>0</v>
      </c>
      <c r="X45" s="54">
        <f>'1385+470 MNB LHS '!I78</f>
        <v>0</v>
      </c>
      <c r="Y45" s="54">
        <f>'1384+492 MNB LHS '!I77</f>
        <v>0</v>
      </c>
      <c r="Z45" s="54">
        <f>'1384+492 MNB RHS'!I77</f>
        <v>0</v>
      </c>
      <c r="AA45" s="54">
        <f>'1384+249 MNB LHS'!I77</f>
        <v>0</v>
      </c>
      <c r="AB45" s="54">
        <f>'1384+249 MNB RHS '!I77</f>
        <v>0</v>
      </c>
      <c r="AC45" s="54">
        <f>'1381+552 MNB LHS '!I77</f>
        <v>0</v>
      </c>
      <c r="AD45" s="54">
        <f>'1381+552 MNB RHS '!I77</f>
        <v>0</v>
      </c>
      <c r="AE45" s="54">
        <f>'1380+637 MNB LHS '!I77</f>
        <v>0</v>
      </c>
      <c r="AF45" s="54">
        <f>'1380+637 MNB RHS '!I77</f>
        <v>0</v>
      </c>
      <c r="AG45" s="54">
        <f>'1379+595 PUP LHS '!I77</f>
        <v>0</v>
      </c>
      <c r="AH45" s="54">
        <f>'1379+595 PUP RHS'!I77</f>
        <v>0</v>
      </c>
      <c r="AI45" s="54">
        <f>'1376+016 LHS '!I77</f>
        <v>0</v>
      </c>
      <c r="AJ45" s="54">
        <f>'1376+016 RHS '!I77</f>
        <v>0</v>
      </c>
      <c r="AK45" s="54">
        <f>'1375+045 LHS '!I78</f>
        <v>0</v>
      </c>
      <c r="AL45" s="54">
        <f>'1375+045 RHS '!I78</f>
        <v>0</v>
      </c>
      <c r="AM45" s="54">
        <f>'1374+900 LHS '!I81</f>
        <v>0</v>
      </c>
      <c r="AN45" s="54">
        <f>'1374+900 RHS '!I79</f>
        <v>0</v>
      </c>
      <c r="AO45" s="80">
        <f>'1373+880 LHS'!I79</f>
        <v>0</v>
      </c>
      <c r="AP45" s="80">
        <f>'1373+880 RHS '!I78</f>
        <v>0</v>
      </c>
      <c r="AQ45" s="61">
        <f>'1370+310 LHS '!I78</f>
        <v>0</v>
      </c>
      <c r="AR45" s="61">
        <f>'1370+310 RHS'!I78</f>
        <v>0</v>
      </c>
      <c r="AS45" s="61">
        <f>'1368+545 LHS'!I78</f>
        <v>0</v>
      </c>
      <c r="AT45" s="61">
        <f>'1368+545 RHS '!I78</f>
        <v>0</v>
      </c>
      <c r="AU45" s="54">
        <f>'1363+942 LHS '!I78</f>
        <v>0</v>
      </c>
      <c r="AV45" s="54">
        <f>'1363+942 RHS '!I78</f>
        <v>0</v>
      </c>
      <c r="AW45" s="54">
        <f>'1363+025 LHS '!I78</f>
        <v>0</v>
      </c>
      <c r="AX45" s="54">
        <f>'1363+025 RHS'!I78</f>
        <v>0</v>
      </c>
      <c r="AY45" s="61">
        <f>'1362+075 LHS'!I78</f>
        <v>0</v>
      </c>
      <c r="AZ45" s="61">
        <f>'1362+075 RHS '!I78</f>
        <v>0</v>
      </c>
      <c r="BA45" s="61">
        <f>'1361+629 LHS '!I78</f>
        <v>0</v>
      </c>
      <c r="BB45" s="61">
        <f>'1361+629 RHS '!I79</f>
        <v>0</v>
      </c>
      <c r="BC45" s="61">
        <f>'1360+365 LHS '!I79</f>
        <v>0</v>
      </c>
      <c r="BD45" s="61">
        <f>'1360+365 RHS'!I79</f>
        <v>0</v>
      </c>
      <c r="BE45" s="61">
        <f>'1358+406 LHS '!I79</f>
        <v>0</v>
      </c>
      <c r="BF45" s="61">
        <f>'1358+406 RHS'!I79</f>
        <v>0</v>
      </c>
      <c r="BG45" s="61">
        <f>'890+430 RHS Old '!I79</f>
        <v>0</v>
      </c>
      <c r="BH45" s="61">
        <f>'890+430 LHS '!I79</f>
        <v>0</v>
      </c>
      <c r="BI45" s="68">
        <f>'886+663 LHS '!I79</f>
        <v>0</v>
      </c>
      <c r="BJ45" s="91">
        <f t="shared" si="1"/>
        <v>0</v>
      </c>
    </row>
    <row r="46" spans="2:63" ht="26.5" hidden="1" customHeight="1" x14ac:dyDescent="0.9">
      <c r="B46" s="50">
        <v>44</v>
      </c>
      <c r="C46" s="56" t="s">
        <v>66</v>
      </c>
      <c r="D46" s="1">
        <f t="shared" si="0"/>
        <v>0</v>
      </c>
      <c r="E46" s="76">
        <f>'1427+000 LHS MNB '!I79</f>
        <v>0</v>
      </c>
      <c r="F46" s="1">
        <f>'1427+000 RHS MNB'!I78</f>
        <v>0</v>
      </c>
      <c r="G46" s="1">
        <f>'1425+045 LHS PUP'!I77</f>
        <v>0</v>
      </c>
      <c r="H46" s="54">
        <f>'1425+045 RHS PUP'!I77</f>
        <v>0</v>
      </c>
      <c r="I46" s="54">
        <f>'1024+415 BHS '!I80</f>
        <v>0</v>
      </c>
      <c r="J46" s="54">
        <f>'1422+600 MNB RHS'!I80</f>
        <v>0</v>
      </c>
      <c r="K46" s="54">
        <f>'1422+600 MNB LHS'!I79</f>
        <v>0</v>
      </c>
      <c r="L46" s="80">
        <f>'1415+180 MJB RHS '!I83</f>
        <v>0</v>
      </c>
      <c r="M46" s="54">
        <f>'1415+180 MJB LHS '!I82</f>
        <v>0</v>
      </c>
      <c r="N46" s="54">
        <f>'1412+725 LHS'!I78</f>
        <v>0</v>
      </c>
      <c r="O46" s="54">
        <f>'1412+725 RHS '!I78</f>
        <v>0</v>
      </c>
      <c r="P46" s="54">
        <f>'1408+469 LHS '!I78</f>
        <v>0</v>
      </c>
      <c r="Q46" s="54">
        <f>'1408+469 RHS '!I78</f>
        <v>0</v>
      </c>
      <c r="R46" s="54">
        <f>'1388+563 LHS '!I81</f>
        <v>0</v>
      </c>
      <c r="S46" s="54">
        <f>'1388+563  RHS '!I81</f>
        <v>0</v>
      </c>
      <c r="T46" s="54">
        <f>'1388+032 MNB LHS '!I81</f>
        <v>0</v>
      </c>
      <c r="U46" s="54">
        <f>'1388+032 MNB RHS'!I81</f>
        <v>0</v>
      </c>
      <c r="V46" s="54">
        <f>'1386+720 LHS '!I81</f>
        <v>0</v>
      </c>
      <c r="W46" s="54">
        <f>'1386+720 RHS'!I81</f>
        <v>0</v>
      </c>
      <c r="X46" s="54">
        <f>'1385+470 MNB LHS '!I79</f>
        <v>0</v>
      </c>
      <c r="Y46" s="54">
        <f>'1384+492 MNB LHS '!I78</f>
        <v>0</v>
      </c>
      <c r="Z46" s="54">
        <f>'1384+492 MNB RHS'!I78</f>
        <v>0</v>
      </c>
      <c r="AA46" s="54">
        <f>'1384+249 MNB LHS'!I78</f>
        <v>0</v>
      </c>
      <c r="AB46" s="54">
        <f>'1384+249 MNB RHS '!I78</f>
        <v>0</v>
      </c>
      <c r="AC46" s="54">
        <f>'1381+552 MNB LHS '!I78</f>
        <v>0</v>
      </c>
      <c r="AD46" s="54">
        <f>'1381+552 MNB RHS '!I78</f>
        <v>0</v>
      </c>
      <c r="AE46" s="54">
        <f>'1380+637 MNB LHS '!I78</f>
        <v>0</v>
      </c>
      <c r="AF46" s="54">
        <f>'1380+637 MNB RHS '!I78</f>
        <v>0</v>
      </c>
      <c r="AG46" s="54">
        <f>'1379+595 PUP LHS '!I78</f>
        <v>0</v>
      </c>
      <c r="AH46" s="54">
        <f>'1379+595 PUP RHS'!I78</f>
        <v>0</v>
      </c>
      <c r="AI46" s="54">
        <f>'1376+016 LHS '!I78</f>
        <v>0</v>
      </c>
      <c r="AJ46" s="54">
        <f>'1376+016 RHS '!I78</f>
        <v>0</v>
      </c>
      <c r="AK46" s="54">
        <f>'1375+045 LHS '!I79</f>
        <v>0</v>
      </c>
      <c r="AL46" s="54">
        <f>'1375+045 RHS '!I79</f>
        <v>0</v>
      </c>
      <c r="AM46" s="54">
        <f>'1374+900 LHS '!I82</f>
        <v>0</v>
      </c>
      <c r="AN46" s="54">
        <f>'1374+900 RHS '!I80</f>
        <v>0</v>
      </c>
      <c r="AO46" s="80">
        <f>'1373+880 LHS'!I80</f>
        <v>0</v>
      </c>
      <c r="AP46" s="80">
        <f>'1373+880 RHS '!I79</f>
        <v>0</v>
      </c>
      <c r="AQ46" s="61">
        <f>'1370+310 LHS '!I79</f>
        <v>0</v>
      </c>
      <c r="AR46" s="61">
        <f>'1370+310 RHS'!I79</f>
        <v>0</v>
      </c>
      <c r="AS46" s="61">
        <f>'1368+545 LHS'!I79</f>
        <v>0</v>
      </c>
      <c r="AT46" s="61">
        <f>'1368+545 RHS '!I79</f>
        <v>0</v>
      </c>
      <c r="AU46" s="54">
        <f>'1363+942 LHS '!I79</f>
        <v>0</v>
      </c>
      <c r="AV46" s="54">
        <f>'1363+942 RHS '!I79</f>
        <v>0</v>
      </c>
      <c r="AW46" s="54">
        <f>'1363+025 LHS '!I79</f>
        <v>0</v>
      </c>
      <c r="AX46" s="54">
        <f>'1363+025 RHS'!I79</f>
        <v>0</v>
      </c>
      <c r="AY46" s="61">
        <f>'1362+075 LHS'!I79</f>
        <v>0</v>
      </c>
      <c r="AZ46" s="61">
        <f>'1362+075 RHS '!I79</f>
        <v>0</v>
      </c>
      <c r="BA46" s="61">
        <f>'1361+629 LHS '!I79</f>
        <v>0</v>
      </c>
      <c r="BB46" s="61">
        <f>'1361+629 RHS '!I80</f>
        <v>0</v>
      </c>
      <c r="BC46" s="61">
        <f>'1360+365 LHS '!I80</f>
        <v>0</v>
      </c>
      <c r="BD46" s="61">
        <f>'1360+365 RHS'!I80</f>
        <v>0</v>
      </c>
      <c r="BE46" s="61">
        <f>'1358+406 LHS '!I80</f>
        <v>0</v>
      </c>
      <c r="BF46" s="61">
        <f>'1358+406 RHS'!I80</f>
        <v>0</v>
      </c>
      <c r="BG46" s="61">
        <f>'890+430 RHS Old '!I80</f>
        <v>0</v>
      </c>
      <c r="BH46" s="61">
        <f>'890+430 LHS '!I80</f>
        <v>0</v>
      </c>
      <c r="BI46" s="68">
        <f>'886+663 LHS '!I80</f>
        <v>0</v>
      </c>
      <c r="BJ46" s="91">
        <f t="shared" si="1"/>
        <v>0</v>
      </c>
    </row>
    <row r="47" spans="2:63" ht="26.5" hidden="1" customHeight="1" x14ac:dyDescent="0.9">
      <c r="B47" s="50">
        <v>45</v>
      </c>
      <c r="C47" s="56" t="s">
        <v>72</v>
      </c>
      <c r="D47" s="1">
        <f t="shared" si="0"/>
        <v>0</v>
      </c>
      <c r="E47" s="76">
        <f>'1427+000 LHS MNB '!I80</f>
        <v>0</v>
      </c>
      <c r="F47" s="1">
        <f>'1427+000 RHS MNB'!I79</f>
        <v>0</v>
      </c>
      <c r="G47" s="1">
        <f>'1425+045 LHS PUP'!I78</f>
        <v>0</v>
      </c>
      <c r="H47" s="54">
        <f>'1425+045 RHS PUP'!I78</f>
        <v>0</v>
      </c>
      <c r="I47" s="54">
        <f>'1024+415 BHS '!I81</f>
        <v>0</v>
      </c>
      <c r="J47" s="54">
        <f>'1422+600 MNB RHS'!I81</f>
        <v>0</v>
      </c>
      <c r="K47" s="54">
        <f>'1422+600 MNB LHS'!I80</f>
        <v>0</v>
      </c>
      <c r="L47" s="80">
        <f>'1415+180 MJB RHS '!I84</f>
        <v>0</v>
      </c>
      <c r="M47" s="54">
        <f>'1415+180 MJB LHS '!I83</f>
        <v>0</v>
      </c>
      <c r="N47" s="54">
        <f>'1412+725 LHS'!I79</f>
        <v>0</v>
      </c>
      <c r="O47" s="54">
        <f>'1412+725 RHS '!I79</f>
        <v>0</v>
      </c>
      <c r="P47" s="54">
        <f>'1408+469 LHS '!I79</f>
        <v>0</v>
      </c>
      <c r="Q47" s="54">
        <f>'1408+469 RHS '!I79</f>
        <v>0</v>
      </c>
      <c r="R47" s="54">
        <f>'1388+563 LHS '!I82</f>
        <v>0</v>
      </c>
      <c r="S47" s="54">
        <f>'1388+563  RHS '!I82</f>
        <v>0</v>
      </c>
      <c r="T47" s="54">
        <f>'1388+032 MNB LHS '!I82</f>
        <v>0</v>
      </c>
      <c r="U47" s="54">
        <f>'1388+032 MNB RHS'!I82</f>
        <v>0</v>
      </c>
      <c r="V47" s="54">
        <f>'1386+720 LHS '!I82</f>
        <v>0</v>
      </c>
      <c r="W47" s="54">
        <f>'1386+720 RHS'!I82</f>
        <v>0</v>
      </c>
      <c r="X47" s="54">
        <f>'1385+470 MNB LHS '!I80</f>
        <v>0</v>
      </c>
      <c r="Y47" s="54">
        <f>'1384+492 MNB LHS '!I79</f>
        <v>0</v>
      </c>
      <c r="Z47" s="54">
        <f>'1384+492 MNB RHS'!I79</f>
        <v>0</v>
      </c>
      <c r="AA47" s="54">
        <f>'1384+249 MNB LHS'!I79</f>
        <v>0</v>
      </c>
      <c r="AB47" s="54">
        <f>'1384+249 MNB RHS '!I79</f>
        <v>0</v>
      </c>
      <c r="AC47" s="54">
        <f>'1381+552 MNB LHS '!I79</f>
        <v>0</v>
      </c>
      <c r="AD47" s="54">
        <f>'1381+552 MNB RHS '!I79</f>
        <v>0</v>
      </c>
      <c r="AE47" s="54">
        <f>'1380+637 MNB LHS '!I79</f>
        <v>0</v>
      </c>
      <c r="AF47" s="54">
        <f>'1380+637 MNB RHS '!I79</f>
        <v>0</v>
      </c>
      <c r="AG47" s="54">
        <f>'1379+595 PUP LHS '!I79</f>
        <v>0</v>
      </c>
      <c r="AH47" s="54">
        <f>'1379+595 PUP RHS'!I79</f>
        <v>0</v>
      </c>
      <c r="AI47" s="54">
        <f>'1376+016 LHS '!I79</f>
        <v>0</v>
      </c>
      <c r="AJ47" s="54">
        <f>'1376+016 RHS '!I79</f>
        <v>0</v>
      </c>
      <c r="AK47" s="54">
        <f>'1375+045 LHS '!I80</f>
        <v>0</v>
      </c>
      <c r="AL47" s="54">
        <f>'1375+045 RHS '!I80</f>
        <v>0</v>
      </c>
      <c r="AM47" s="54">
        <f>'1374+900 LHS '!I83</f>
        <v>0</v>
      </c>
      <c r="AN47" s="54">
        <f>'1374+900 RHS '!I81</f>
        <v>0</v>
      </c>
      <c r="AO47" s="80">
        <f>'1373+880 LHS'!I81</f>
        <v>0</v>
      </c>
      <c r="AP47" s="80">
        <f>'1373+880 RHS '!I80</f>
        <v>0</v>
      </c>
      <c r="AQ47" s="61">
        <f>'1370+310 LHS '!I80</f>
        <v>0</v>
      </c>
      <c r="AR47" s="61">
        <f>'1370+310 RHS'!I80</f>
        <v>0</v>
      </c>
      <c r="AS47" s="61">
        <f>'1368+545 LHS'!I80</f>
        <v>0</v>
      </c>
      <c r="AT47" s="61">
        <f>'1368+545 RHS '!I80</f>
        <v>0</v>
      </c>
      <c r="AU47" s="54">
        <f>'1363+942 LHS '!I80</f>
        <v>0</v>
      </c>
      <c r="AV47" s="54">
        <f>'1363+942 RHS '!I80</f>
        <v>0</v>
      </c>
      <c r="AW47" s="54">
        <f>'1363+025 LHS '!I80</f>
        <v>0</v>
      </c>
      <c r="AX47" s="54">
        <f>'1363+025 RHS'!I80</f>
        <v>0</v>
      </c>
      <c r="AY47" s="61">
        <f>'1362+075 LHS'!I80</f>
        <v>0</v>
      </c>
      <c r="AZ47" s="61">
        <f>'1362+075 RHS '!I80</f>
        <v>0</v>
      </c>
      <c r="BA47" s="61">
        <f>'1361+629 LHS '!I80</f>
        <v>0</v>
      </c>
      <c r="BB47" s="61">
        <f>'1361+629 RHS '!I81</f>
        <v>0</v>
      </c>
      <c r="BC47" s="61">
        <f>'1360+365 LHS '!I81</f>
        <v>0</v>
      </c>
      <c r="BD47" s="61">
        <f>'1360+365 RHS'!I81</f>
        <v>0</v>
      </c>
      <c r="BE47" s="61">
        <f>'1358+406 LHS '!I81</f>
        <v>0</v>
      </c>
      <c r="BF47" s="61">
        <f>'1358+406 RHS'!I81</f>
        <v>0</v>
      </c>
      <c r="BG47" s="61">
        <f>'890+430 RHS Old '!I81</f>
        <v>0</v>
      </c>
      <c r="BH47" s="61">
        <f>'890+430 LHS '!I81</f>
        <v>0</v>
      </c>
      <c r="BI47" s="68">
        <f>'886+663 LHS '!I81</f>
        <v>0</v>
      </c>
      <c r="BJ47" s="91">
        <f t="shared" si="1"/>
        <v>0</v>
      </c>
    </row>
    <row r="48" spans="2:63" ht="26.5" hidden="1" customHeight="1" x14ac:dyDescent="0.9">
      <c r="B48" s="50">
        <v>46</v>
      </c>
      <c r="C48" s="56" t="s">
        <v>92</v>
      </c>
      <c r="D48" s="1">
        <f t="shared" si="0"/>
        <v>0</v>
      </c>
      <c r="E48" s="76">
        <f>'1427+000 LHS MNB '!I81</f>
        <v>0</v>
      </c>
      <c r="F48" s="1">
        <f>'1427+000 RHS MNB'!I80</f>
        <v>0</v>
      </c>
      <c r="G48" s="1">
        <f>'1425+045 LHS PUP'!I79</f>
        <v>0</v>
      </c>
      <c r="H48" s="54">
        <f>'1425+045 RHS PUP'!I79</f>
        <v>0</v>
      </c>
      <c r="I48" s="54">
        <f>'1024+415 BHS '!I82</f>
        <v>0</v>
      </c>
      <c r="J48" s="54">
        <f>'1422+600 MNB RHS'!I82</f>
        <v>0</v>
      </c>
      <c r="K48" s="54">
        <f>'1422+600 MNB LHS'!I81</f>
        <v>0</v>
      </c>
      <c r="L48" s="80">
        <f>'1415+180 MJB RHS '!I85</f>
        <v>0</v>
      </c>
      <c r="M48" s="54">
        <f>'1415+180 MJB LHS '!I84</f>
        <v>0</v>
      </c>
      <c r="N48" s="54">
        <f>'1412+725 LHS'!I80</f>
        <v>0</v>
      </c>
      <c r="O48" s="54">
        <f>'1412+725 RHS '!I80</f>
        <v>0</v>
      </c>
      <c r="P48" s="54">
        <f>'1408+469 LHS '!I80</f>
        <v>0</v>
      </c>
      <c r="Q48" s="54">
        <f>'1408+469 RHS '!I80</f>
        <v>0</v>
      </c>
      <c r="R48" s="54">
        <f>'1388+563 LHS '!I83</f>
        <v>0</v>
      </c>
      <c r="S48" s="54">
        <f>'1388+563  RHS '!I83</f>
        <v>0</v>
      </c>
      <c r="T48" s="54">
        <f>'1388+032 MNB LHS '!I83</f>
        <v>0</v>
      </c>
      <c r="U48" s="54">
        <f>'1388+032 MNB RHS'!I83</f>
        <v>0</v>
      </c>
      <c r="V48" s="54">
        <f>'1386+720 LHS '!I83</f>
        <v>0</v>
      </c>
      <c r="W48" s="54">
        <f>'1386+720 RHS'!I83</f>
        <v>0</v>
      </c>
      <c r="X48" s="54">
        <f>'1385+470 MNB LHS '!I81</f>
        <v>0</v>
      </c>
      <c r="Y48" s="54">
        <f>'1384+492 MNB LHS '!I80</f>
        <v>0</v>
      </c>
      <c r="Z48" s="54">
        <f>'1384+492 MNB RHS'!I80</f>
        <v>0</v>
      </c>
      <c r="AA48" s="54">
        <f>'1384+249 MNB LHS'!I80</f>
        <v>0</v>
      </c>
      <c r="AB48" s="54">
        <f>'1384+249 MNB RHS '!I80</f>
        <v>0</v>
      </c>
      <c r="AC48" s="54">
        <f>'1381+552 MNB LHS '!I80</f>
        <v>0</v>
      </c>
      <c r="AD48" s="54">
        <f>'1381+552 MNB RHS '!I80</f>
        <v>0</v>
      </c>
      <c r="AE48" s="54">
        <f>'1380+637 MNB LHS '!I80</f>
        <v>0</v>
      </c>
      <c r="AF48" s="54">
        <f>'1380+637 MNB RHS '!I80</f>
        <v>0</v>
      </c>
      <c r="AG48" s="54">
        <f>'1379+595 PUP LHS '!I80</f>
        <v>0</v>
      </c>
      <c r="AH48" s="54">
        <f>'1379+595 PUP RHS'!I80</f>
        <v>0</v>
      </c>
      <c r="AI48" s="54">
        <f>'1376+016 LHS '!I80</f>
        <v>0</v>
      </c>
      <c r="AJ48" s="54">
        <f>'1376+016 RHS '!I80</f>
        <v>0</v>
      </c>
      <c r="AK48" s="54">
        <f>'1375+045 LHS '!I81</f>
        <v>0</v>
      </c>
      <c r="AL48" s="54">
        <f>'1375+045 RHS '!I81</f>
        <v>0</v>
      </c>
      <c r="AM48" s="54">
        <f>'1374+900 LHS '!I84</f>
        <v>0</v>
      </c>
      <c r="AN48" s="54">
        <f>'1374+900 RHS '!I82</f>
        <v>0</v>
      </c>
      <c r="AO48" s="80">
        <f>'1373+880 LHS'!I82</f>
        <v>0</v>
      </c>
      <c r="AP48" s="80">
        <f>'1373+880 RHS '!I81</f>
        <v>0</v>
      </c>
      <c r="AQ48" s="61">
        <f>'1370+310 LHS '!I81</f>
        <v>0</v>
      </c>
      <c r="AR48" s="61">
        <f>'1370+310 RHS'!I81</f>
        <v>0</v>
      </c>
      <c r="AS48" s="61">
        <f>'1368+545 LHS'!I81</f>
        <v>0</v>
      </c>
      <c r="AT48" s="61">
        <f>'1368+545 RHS '!I81</f>
        <v>0</v>
      </c>
      <c r="AU48" s="54">
        <f>'1363+942 LHS '!I81</f>
        <v>0</v>
      </c>
      <c r="AV48" s="54">
        <f>'1363+942 RHS '!I81</f>
        <v>0</v>
      </c>
      <c r="AW48" s="54">
        <f>'1363+025 LHS '!I81</f>
        <v>0</v>
      </c>
      <c r="AX48" s="54">
        <f>'1363+025 RHS'!I81</f>
        <v>0</v>
      </c>
      <c r="AY48" s="61">
        <f>'1362+075 LHS'!I81</f>
        <v>0</v>
      </c>
      <c r="AZ48" s="61">
        <f>'1362+075 RHS '!I81</f>
        <v>0</v>
      </c>
      <c r="BA48" s="61">
        <f>'1361+629 LHS '!I81</f>
        <v>0</v>
      </c>
      <c r="BB48" s="61">
        <f>'1361+629 RHS '!I82</f>
        <v>0</v>
      </c>
      <c r="BC48" s="61">
        <f>'1360+365 LHS '!I82</f>
        <v>0</v>
      </c>
      <c r="BD48" s="61">
        <f>'1360+365 RHS'!I82</f>
        <v>0</v>
      </c>
      <c r="BE48" s="61">
        <f>'1358+406 LHS '!I82</f>
        <v>0</v>
      </c>
      <c r="BF48" s="61">
        <f>'1358+406 RHS'!I82</f>
        <v>0</v>
      </c>
      <c r="BG48" s="61">
        <f>'890+430 RHS Old '!I82</f>
        <v>0</v>
      </c>
      <c r="BH48" s="61">
        <f>'890+430 LHS '!I82</f>
        <v>0</v>
      </c>
      <c r="BI48" s="68">
        <f>'886+663 LHS '!I82</f>
        <v>0</v>
      </c>
      <c r="BJ48" s="91">
        <f t="shared" si="1"/>
        <v>0</v>
      </c>
    </row>
    <row r="49" spans="2:63" ht="26.5" hidden="1" customHeight="1" x14ac:dyDescent="0.9">
      <c r="B49" s="50">
        <v>47</v>
      </c>
      <c r="C49" s="56" t="s">
        <v>76</v>
      </c>
      <c r="D49" s="1">
        <f t="shared" si="0"/>
        <v>0</v>
      </c>
      <c r="E49" s="76">
        <f>'1427+000 LHS MNB '!I82</f>
        <v>0</v>
      </c>
      <c r="F49" s="1">
        <f>'1427+000 RHS MNB'!I81</f>
        <v>0</v>
      </c>
      <c r="G49" s="1">
        <f>'1425+045 LHS PUP'!I80</f>
        <v>0</v>
      </c>
      <c r="H49" s="54">
        <f>'1425+045 RHS PUP'!I80</f>
        <v>0</v>
      </c>
      <c r="I49" s="54">
        <f>'1024+415 BHS '!I83</f>
        <v>0</v>
      </c>
      <c r="J49" s="54">
        <f>'1422+600 MNB RHS'!I83</f>
        <v>0</v>
      </c>
      <c r="K49" s="54">
        <f>'1422+600 MNB LHS'!I82</f>
        <v>0</v>
      </c>
      <c r="L49" s="80">
        <f>'1415+180 MJB RHS '!I86</f>
        <v>0</v>
      </c>
      <c r="M49" s="54">
        <f>'1415+180 MJB LHS '!I85</f>
        <v>0</v>
      </c>
      <c r="N49" s="54">
        <f>'1412+725 LHS'!I81</f>
        <v>0</v>
      </c>
      <c r="O49" s="54">
        <f>'1412+725 RHS '!I81</f>
        <v>0</v>
      </c>
      <c r="P49" s="54">
        <f>'1408+469 LHS '!I81</f>
        <v>0</v>
      </c>
      <c r="Q49" s="54">
        <f>'1408+469 RHS '!I81</f>
        <v>0</v>
      </c>
      <c r="R49" s="54">
        <f>'1388+563 LHS '!I84</f>
        <v>0</v>
      </c>
      <c r="S49" s="54">
        <f>'1388+563  RHS '!I84</f>
        <v>0</v>
      </c>
      <c r="T49" s="54">
        <f>'1388+032 MNB LHS '!I84</f>
        <v>0</v>
      </c>
      <c r="U49" s="54">
        <f>'1388+032 MNB RHS'!I84</f>
        <v>0</v>
      </c>
      <c r="V49" s="54">
        <f>'1386+720 LHS '!I84</f>
        <v>0</v>
      </c>
      <c r="W49" s="54">
        <f>'1386+720 RHS'!I84</f>
        <v>0</v>
      </c>
      <c r="X49" s="54">
        <f>'1385+470 MNB LHS '!I82</f>
        <v>0</v>
      </c>
      <c r="Y49" s="54">
        <f>'1384+492 MNB LHS '!I81</f>
        <v>0</v>
      </c>
      <c r="Z49" s="54">
        <f>'1384+492 MNB RHS'!I81</f>
        <v>0</v>
      </c>
      <c r="AA49" s="54">
        <f>'1384+249 MNB LHS'!I81</f>
        <v>0</v>
      </c>
      <c r="AB49" s="54">
        <f>'1384+249 MNB RHS '!I81</f>
        <v>0</v>
      </c>
      <c r="AC49" s="54">
        <f>'1381+552 MNB LHS '!I81</f>
        <v>0</v>
      </c>
      <c r="AD49" s="54">
        <f>'1381+552 MNB RHS '!I81</f>
        <v>0</v>
      </c>
      <c r="AE49" s="54">
        <f>'1380+637 MNB LHS '!I81</f>
        <v>0</v>
      </c>
      <c r="AF49" s="54">
        <f>'1380+637 MNB RHS '!I81</f>
        <v>0</v>
      </c>
      <c r="AG49" s="54">
        <f>'1379+595 PUP LHS '!I81</f>
        <v>0</v>
      </c>
      <c r="AH49" s="54">
        <f>'1379+595 PUP RHS'!I81</f>
        <v>0</v>
      </c>
      <c r="AI49" s="54">
        <f>'1376+016 LHS '!I81</f>
        <v>0</v>
      </c>
      <c r="AJ49" s="54">
        <f>'1376+016 RHS '!I81</f>
        <v>0</v>
      </c>
      <c r="AK49" s="54">
        <f>'1375+045 LHS '!I82</f>
        <v>0</v>
      </c>
      <c r="AL49" s="54">
        <f>'1375+045 RHS '!I82</f>
        <v>0</v>
      </c>
      <c r="AM49" s="54">
        <f>'1374+900 LHS '!I85</f>
        <v>0</v>
      </c>
      <c r="AN49" s="54">
        <f>'1374+900 RHS '!I83</f>
        <v>0</v>
      </c>
      <c r="AO49" s="80">
        <f>'1373+880 LHS'!I83</f>
        <v>0</v>
      </c>
      <c r="AP49" s="80">
        <f>'1373+880 RHS '!I82</f>
        <v>0</v>
      </c>
      <c r="AQ49" s="61">
        <f>'1370+310 LHS '!I82</f>
        <v>0</v>
      </c>
      <c r="AR49" s="61">
        <f>'1370+310 RHS'!I82</f>
        <v>0</v>
      </c>
      <c r="AS49" s="61">
        <f>'1368+545 LHS'!I82</f>
        <v>0</v>
      </c>
      <c r="AT49" s="61">
        <f>'1368+545 RHS '!I82</f>
        <v>0</v>
      </c>
      <c r="AU49" s="54">
        <f>'1363+942 LHS '!I82</f>
        <v>0</v>
      </c>
      <c r="AV49" s="54">
        <f>'1363+942 RHS '!I82</f>
        <v>0</v>
      </c>
      <c r="AW49" s="54">
        <f>'1363+025 LHS '!I82</f>
        <v>0</v>
      </c>
      <c r="AX49" s="54">
        <f>'1363+025 RHS'!I82</f>
        <v>0</v>
      </c>
      <c r="AY49" s="61">
        <f>'1362+075 LHS'!I82</f>
        <v>0</v>
      </c>
      <c r="AZ49" s="61">
        <f>'1362+075 RHS '!I82</f>
        <v>0</v>
      </c>
      <c r="BA49" s="61">
        <f>'1361+629 LHS '!I82</f>
        <v>0</v>
      </c>
      <c r="BB49" s="61">
        <f>'1361+629 RHS '!I83</f>
        <v>0</v>
      </c>
      <c r="BC49" s="61">
        <f>'1360+365 LHS '!I83</f>
        <v>0</v>
      </c>
      <c r="BD49" s="61">
        <f>'1360+365 RHS'!I83</f>
        <v>0</v>
      </c>
      <c r="BE49" s="61">
        <f>'1358+406 LHS '!I83</f>
        <v>0</v>
      </c>
      <c r="BF49" s="61">
        <f>'1358+406 RHS'!I83</f>
        <v>0</v>
      </c>
      <c r="BG49" s="61">
        <f>'890+430 RHS Old '!I83</f>
        <v>0</v>
      </c>
      <c r="BH49" s="61">
        <f>'890+430 LHS '!I83</f>
        <v>0</v>
      </c>
      <c r="BI49" s="68">
        <f>'886+663 LHS '!I83</f>
        <v>0</v>
      </c>
      <c r="BJ49" s="91">
        <f t="shared" si="1"/>
        <v>0</v>
      </c>
    </row>
    <row r="50" spans="2:63" ht="27.5" hidden="1" x14ac:dyDescent="0.9">
      <c r="B50" s="51">
        <v>48</v>
      </c>
      <c r="C50" s="58" t="s">
        <v>69</v>
      </c>
      <c r="D50" s="1">
        <f t="shared" si="0"/>
        <v>0</v>
      </c>
      <c r="E50" s="76">
        <f>'1427+000 LHS MNB '!I83</f>
        <v>0</v>
      </c>
      <c r="F50" s="1">
        <f>'1427+000 RHS MNB'!I82</f>
        <v>0</v>
      </c>
      <c r="G50" s="1">
        <f>'1425+045 LHS PUP'!I81</f>
        <v>0</v>
      </c>
      <c r="H50" s="54">
        <f>'1425+045 RHS PUP'!I81</f>
        <v>0</v>
      </c>
      <c r="I50" s="54">
        <f>'1024+415 BHS '!I84</f>
        <v>0</v>
      </c>
      <c r="J50" s="54">
        <f>'1422+600 MNB RHS'!I84</f>
        <v>0</v>
      </c>
      <c r="K50" s="54">
        <f>'1422+600 MNB LHS'!I83</f>
        <v>0</v>
      </c>
      <c r="L50" s="80">
        <f>'1415+180 MJB RHS '!I87</f>
        <v>0</v>
      </c>
      <c r="M50" s="54">
        <f>'1415+180 MJB LHS '!I86</f>
        <v>0</v>
      </c>
      <c r="N50" s="54">
        <f>'1412+725 LHS'!I82</f>
        <v>0</v>
      </c>
      <c r="O50" s="54">
        <f>'1412+725 RHS '!I82</f>
        <v>0</v>
      </c>
      <c r="P50" s="54">
        <f>'1408+469 LHS '!I82</f>
        <v>0</v>
      </c>
      <c r="Q50" s="54">
        <f>'1408+469 RHS '!I82</f>
        <v>0</v>
      </c>
      <c r="R50" s="54">
        <f>'1388+563 LHS '!I85</f>
        <v>0</v>
      </c>
      <c r="S50" s="54">
        <f>'1388+563  RHS '!I85</f>
        <v>0</v>
      </c>
      <c r="T50" s="54">
        <f>'1388+032 MNB LHS '!I85</f>
        <v>0</v>
      </c>
      <c r="U50" s="54">
        <f>'1388+032 MNB RHS'!I85</f>
        <v>0</v>
      </c>
      <c r="V50" s="54">
        <f>'1386+720 LHS '!I85</f>
        <v>0</v>
      </c>
      <c r="W50" s="54">
        <f>'1386+720 RHS'!I85</f>
        <v>0</v>
      </c>
      <c r="X50" s="54">
        <f>'1385+470 MNB LHS '!I83</f>
        <v>0</v>
      </c>
      <c r="Y50" s="54">
        <f>'1384+492 MNB LHS '!I82</f>
        <v>0</v>
      </c>
      <c r="Z50" s="54">
        <f>'1384+492 MNB RHS'!I82</f>
        <v>0</v>
      </c>
      <c r="AA50" s="54">
        <f>'1384+249 MNB LHS'!I82</f>
        <v>0</v>
      </c>
      <c r="AB50" s="54">
        <f>'1384+249 MNB RHS '!I82</f>
        <v>0</v>
      </c>
      <c r="AC50" s="54">
        <f>'1381+552 MNB LHS '!I82</f>
        <v>0</v>
      </c>
      <c r="AD50" s="54">
        <f>'1381+552 MNB RHS '!I82</f>
        <v>0</v>
      </c>
      <c r="AE50" s="54">
        <f>'1380+637 MNB LHS '!I82</f>
        <v>0</v>
      </c>
      <c r="AF50" s="54">
        <f>'1380+637 MNB RHS '!I82</f>
        <v>0</v>
      </c>
      <c r="AG50" s="54">
        <f>'1379+595 PUP LHS '!I82</f>
        <v>0</v>
      </c>
      <c r="AH50" s="54">
        <f>'1379+595 PUP RHS'!I82</f>
        <v>0</v>
      </c>
      <c r="AI50" s="54">
        <f>'1376+016 LHS '!I82</f>
        <v>0</v>
      </c>
      <c r="AJ50" s="54">
        <f>'1376+016 RHS '!I82</f>
        <v>0</v>
      </c>
      <c r="AK50" s="54">
        <f>'1375+045 LHS '!I83</f>
        <v>0</v>
      </c>
      <c r="AL50" s="54">
        <f>'1375+045 RHS '!I83</f>
        <v>0</v>
      </c>
      <c r="AM50" s="54">
        <f>'1374+900 LHS '!I86</f>
        <v>0</v>
      </c>
      <c r="AN50" s="54">
        <f>'1374+900 RHS '!I84</f>
        <v>0</v>
      </c>
      <c r="AO50" s="80">
        <f>'1373+880 LHS'!I84</f>
        <v>0</v>
      </c>
      <c r="AP50" s="80">
        <f>'1373+880 RHS '!I83</f>
        <v>0</v>
      </c>
      <c r="AQ50" s="61">
        <f>'1370+310 LHS '!I83</f>
        <v>0</v>
      </c>
      <c r="AR50" s="61">
        <f>'1370+310 RHS'!I83</f>
        <v>0</v>
      </c>
      <c r="AS50" s="61">
        <f>'1368+545 LHS'!I83</f>
        <v>0</v>
      </c>
      <c r="AT50" s="61">
        <f>'1368+545 RHS '!I83</f>
        <v>0</v>
      </c>
      <c r="AU50" s="54">
        <f>'1363+942 LHS '!I83</f>
        <v>0</v>
      </c>
      <c r="AV50" s="54">
        <f>'1363+942 RHS '!I83</f>
        <v>0</v>
      </c>
      <c r="AW50" s="54">
        <f>'1363+025 LHS '!I83</f>
        <v>0</v>
      </c>
      <c r="AX50" s="54">
        <f>'1363+025 RHS'!I83</f>
        <v>0</v>
      </c>
      <c r="AY50" s="61">
        <f>'1362+075 LHS'!I83</f>
        <v>0</v>
      </c>
      <c r="AZ50" s="61">
        <f>'1362+075 RHS '!I83</f>
        <v>0</v>
      </c>
      <c r="BA50" s="61">
        <f>'1361+629 LHS '!I83</f>
        <v>0</v>
      </c>
      <c r="BB50" s="61">
        <f>'1361+629 RHS '!I84</f>
        <v>0</v>
      </c>
      <c r="BC50" s="61">
        <f>'1360+365 LHS '!I84</f>
        <v>0</v>
      </c>
      <c r="BD50" s="61">
        <f>'1360+365 RHS'!I84</f>
        <v>0</v>
      </c>
      <c r="BE50" s="61">
        <f>'1358+406 LHS '!I84</f>
        <v>0</v>
      </c>
      <c r="BF50" s="61">
        <f>'1358+406 RHS'!I84</f>
        <v>0</v>
      </c>
      <c r="BG50" s="61">
        <f>'890+430 RHS Old '!I84</f>
        <v>0</v>
      </c>
      <c r="BH50" s="61">
        <f>'890+430 LHS '!I84</f>
        <v>0</v>
      </c>
      <c r="BI50" s="68">
        <f>'886+663 LHS '!I84</f>
        <v>0</v>
      </c>
      <c r="BJ50" s="91">
        <f t="shared" si="1"/>
        <v>0</v>
      </c>
    </row>
    <row r="51" spans="2:63" ht="26.5" customHeight="1" x14ac:dyDescent="0.9">
      <c r="B51" s="50">
        <v>49</v>
      </c>
      <c r="C51" s="56" t="s">
        <v>93</v>
      </c>
      <c r="D51" s="1">
        <f t="shared" si="0"/>
        <v>5.44</v>
      </c>
      <c r="E51" s="76">
        <f>'1427+000 LHS MNB '!I84</f>
        <v>0</v>
      </c>
      <c r="F51" s="1">
        <f>'1427+000 RHS MNB'!I83</f>
        <v>0</v>
      </c>
      <c r="G51" s="1">
        <f>'1425+045 LHS PUP'!I82</f>
        <v>0</v>
      </c>
      <c r="H51" s="54">
        <f>'1425+045 RHS PUP'!I82</f>
        <v>0</v>
      </c>
      <c r="I51" s="54">
        <f>'1024+415 BHS '!I85</f>
        <v>0</v>
      </c>
      <c r="J51" s="54">
        <f>'1422+600 MNB RHS'!I85</f>
        <v>0</v>
      </c>
      <c r="K51" s="54">
        <f>'1422+600 MNB LHS'!I84</f>
        <v>0</v>
      </c>
      <c r="L51" s="80">
        <f>'1415+180 MJB RHS '!I88</f>
        <v>0</v>
      </c>
      <c r="M51" s="54">
        <f>'1415+180 MJB LHS '!I87</f>
        <v>0</v>
      </c>
      <c r="N51" s="54">
        <f>'1412+725 LHS'!I83</f>
        <v>0</v>
      </c>
      <c r="O51" s="54">
        <f>'1412+725 RHS '!I83</f>
        <v>0</v>
      </c>
      <c r="P51" s="54">
        <f>'1408+469 LHS '!I83</f>
        <v>0</v>
      </c>
      <c r="Q51" s="54">
        <f>'1408+469 RHS '!I83</f>
        <v>0</v>
      </c>
      <c r="R51" s="54">
        <f>'1388+563 LHS '!I86</f>
        <v>0</v>
      </c>
      <c r="S51" s="54">
        <f>'1388+563  RHS '!I86</f>
        <v>0</v>
      </c>
      <c r="T51" s="54">
        <f>'1388+032 MNB LHS '!I86</f>
        <v>0</v>
      </c>
      <c r="U51" s="54">
        <f>'1388+032 MNB RHS'!I86</f>
        <v>0</v>
      </c>
      <c r="V51" s="54">
        <f>'1386+720 LHS '!I86</f>
        <v>0</v>
      </c>
      <c r="W51" s="54">
        <f>'1386+720 RHS'!I86</f>
        <v>0</v>
      </c>
      <c r="X51" s="54">
        <f>'1385+470 MNB LHS '!I84</f>
        <v>0</v>
      </c>
      <c r="Y51" s="54">
        <f>'1384+492 MNB LHS '!I83</f>
        <v>0</v>
      </c>
      <c r="Z51" s="54">
        <f>'1384+492 MNB RHS'!I83</f>
        <v>0</v>
      </c>
      <c r="AA51" s="54">
        <f>'1384+249 MNB LHS'!I83</f>
        <v>0</v>
      </c>
      <c r="AB51" s="54">
        <f>'1384+249 MNB RHS '!I83</f>
        <v>0</v>
      </c>
      <c r="AC51" s="54">
        <f>'1381+552 MNB LHS '!I83</f>
        <v>0</v>
      </c>
      <c r="AD51" s="54">
        <f>'1381+552 MNB RHS '!I83</f>
        <v>0</v>
      </c>
      <c r="AE51" s="54">
        <f>'1380+637 MNB LHS '!I83</f>
        <v>0</v>
      </c>
      <c r="AF51" s="54">
        <f>'1380+637 MNB RHS '!I83</f>
        <v>0</v>
      </c>
      <c r="AG51" s="54">
        <f>'1379+595 PUP LHS '!I83</f>
        <v>0</v>
      </c>
      <c r="AH51" s="54">
        <f>'1379+595 PUP RHS'!I83</f>
        <v>0</v>
      </c>
      <c r="AI51" s="54">
        <f>'1376+016 LHS '!I83</f>
        <v>0</v>
      </c>
      <c r="AJ51" s="54">
        <f>'1376+016 RHS '!I83</f>
        <v>0</v>
      </c>
      <c r="AK51" s="54">
        <f>'1375+045 LHS '!I84</f>
        <v>0.32</v>
      </c>
      <c r="AL51" s="54">
        <f>'1375+045 RHS '!I84</f>
        <v>0.32</v>
      </c>
      <c r="AM51" s="54">
        <f>'1374+900 LHS '!I87</f>
        <v>0</v>
      </c>
      <c r="AN51" s="54">
        <f>'1374+900 RHS '!I85</f>
        <v>0</v>
      </c>
      <c r="AO51" s="80">
        <f>'1373+880 LHS'!I85</f>
        <v>0</v>
      </c>
      <c r="AP51" s="80">
        <f>'1373+880 RHS '!I84</f>
        <v>0</v>
      </c>
      <c r="AQ51" s="61">
        <f>'1370+310 LHS '!I84</f>
        <v>0</v>
      </c>
      <c r="AR51" s="61">
        <f>'1370+310 RHS'!I84</f>
        <v>0</v>
      </c>
      <c r="AS51" s="61">
        <f>'1368+545 LHS'!I84</f>
        <v>0</v>
      </c>
      <c r="AT51" s="61">
        <f>'1368+545 RHS '!I84</f>
        <v>0</v>
      </c>
      <c r="AU51" s="54">
        <f>'1363+942 LHS '!I84</f>
        <v>0</v>
      </c>
      <c r="AV51" s="54">
        <f>'1363+942 RHS '!I84</f>
        <v>0</v>
      </c>
      <c r="AW51" s="54">
        <f>'1363+025 LHS '!I84</f>
        <v>0</v>
      </c>
      <c r="AX51" s="54">
        <f>'1363+025 RHS'!I84</f>
        <v>0</v>
      </c>
      <c r="AY51" s="61">
        <f>'1362+075 LHS'!I84</f>
        <v>0</v>
      </c>
      <c r="AZ51" s="61">
        <f>'1362+075 RHS '!I84</f>
        <v>0</v>
      </c>
      <c r="BA51" s="61">
        <f>'1361+629 LHS '!I84</f>
        <v>0</v>
      </c>
      <c r="BB51" s="61">
        <f>'1361+629 RHS '!I85</f>
        <v>0</v>
      </c>
      <c r="BC51" s="61">
        <f>'1360+365 LHS '!I85</f>
        <v>0</v>
      </c>
      <c r="BD51" s="61">
        <f>'1360+365 RHS'!I85</f>
        <v>0</v>
      </c>
      <c r="BE51" s="61">
        <f>'1358+406 LHS '!I85</f>
        <v>0</v>
      </c>
      <c r="BF51" s="61">
        <f>'1358+406 RHS'!I85</f>
        <v>0</v>
      </c>
      <c r="BG51" s="61">
        <f>'890+430 RHS Old '!I85</f>
        <v>0</v>
      </c>
      <c r="BH51" s="61">
        <f>'890+430 LHS '!I85</f>
        <v>4.8000000000000007</v>
      </c>
      <c r="BI51" s="68">
        <f>'886+663 LHS '!I85</f>
        <v>0</v>
      </c>
      <c r="BJ51" s="91">
        <f t="shared" si="1"/>
        <v>5.44</v>
      </c>
      <c r="BK51" s="8" t="b">
        <f>BJ51=D51</f>
        <v>1</v>
      </c>
    </row>
    <row r="52" spans="2:63" ht="27.5" hidden="1" x14ac:dyDescent="0.9">
      <c r="B52" s="50">
        <v>50</v>
      </c>
      <c r="C52" s="56" t="s">
        <v>94</v>
      </c>
      <c r="D52" s="1">
        <f t="shared" si="0"/>
        <v>0</v>
      </c>
      <c r="E52" s="76">
        <f>'1427+000 LHS MNB '!I85</f>
        <v>0</v>
      </c>
      <c r="F52" s="1">
        <f>'1427+000 RHS MNB'!I84</f>
        <v>0</v>
      </c>
      <c r="G52" s="1">
        <f>'1425+045 LHS PUP'!I83</f>
        <v>0</v>
      </c>
      <c r="H52" s="54">
        <f>'1425+045 RHS PUP'!I83</f>
        <v>0</v>
      </c>
      <c r="I52" s="54">
        <f>'1024+415 BHS '!I86</f>
        <v>0</v>
      </c>
      <c r="J52" s="54">
        <f>'1422+600 MNB RHS'!I86</f>
        <v>0</v>
      </c>
      <c r="K52" s="54">
        <f>'1422+600 MNB LHS'!I85</f>
        <v>0</v>
      </c>
      <c r="L52" s="80">
        <f>'1415+180 MJB RHS '!I89</f>
        <v>0</v>
      </c>
      <c r="M52" s="54">
        <f>'1415+180 MJB LHS '!I88</f>
        <v>0</v>
      </c>
      <c r="N52" s="54">
        <f>'1412+725 LHS'!I84</f>
        <v>0</v>
      </c>
      <c r="O52" s="54">
        <f>'1412+725 RHS '!I84</f>
        <v>0</v>
      </c>
      <c r="P52" s="54">
        <f>'1408+469 LHS '!I84</f>
        <v>0</v>
      </c>
      <c r="Q52" s="54">
        <f>'1408+469 RHS '!I84</f>
        <v>0</v>
      </c>
      <c r="R52" s="54">
        <f>'1388+563 LHS '!I87</f>
        <v>0</v>
      </c>
      <c r="S52" s="54">
        <f>'1388+563  RHS '!I87</f>
        <v>0</v>
      </c>
      <c r="T52" s="54">
        <f>'1388+032 MNB LHS '!I87</f>
        <v>0</v>
      </c>
      <c r="U52" s="54">
        <f>'1388+032 MNB RHS'!I87</f>
        <v>0</v>
      </c>
      <c r="V52" s="54">
        <f>'1386+720 LHS '!I87</f>
        <v>0</v>
      </c>
      <c r="W52" s="54">
        <f>'1386+720 RHS'!I87</f>
        <v>0</v>
      </c>
      <c r="X52" s="54">
        <f>'1385+470 MNB LHS '!I85</f>
        <v>0</v>
      </c>
      <c r="Y52" s="54">
        <f>'1384+492 MNB LHS '!I84</f>
        <v>0</v>
      </c>
      <c r="Z52" s="54">
        <f>'1384+492 MNB RHS'!I84</f>
        <v>0</v>
      </c>
      <c r="AA52" s="54">
        <f>'1384+249 MNB LHS'!I84</f>
        <v>0</v>
      </c>
      <c r="AB52" s="54">
        <f>'1384+249 MNB RHS '!I84</f>
        <v>0</v>
      </c>
      <c r="AC52" s="54">
        <f>'1381+552 MNB LHS '!I84</f>
        <v>0</v>
      </c>
      <c r="AD52" s="54">
        <f>'1381+552 MNB RHS '!I84</f>
        <v>0</v>
      </c>
      <c r="AE52" s="54">
        <f>'1380+637 MNB LHS '!I84</f>
        <v>0</v>
      </c>
      <c r="AF52" s="54">
        <f>'1380+637 MNB RHS '!I84</f>
        <v>0</v>
      </c>
      <c r="AG52" s="54">
        <f>'1379+595 PUP LHS '!I84</f>
        <v>0</v>
      </c>
      <c r="AH52" s="54">
        <f>'1379+595 PUP RHS'!I84</f>
        <v>0</v>
      </c>
      <c r="AI52" s="54">
        <f>'1376+016 LHS '!I84</f>
        <v>0</v>
      </c>
      <c r="AJ52" s="54">
        <f>'1376+016 RHS '!I84</f>
        <v>0</v>
      </c>
      <c r="AK52" s="54">
        <f>'1375+045 LHS '!I85</f>
        <v>0</v>
      </c>
      <c r="AL52" s="54">
        <f>'1375+045 RHS '!I85</f>
        <v>0</v>
      </c>
      <c r="AM52" s="54">
        <f>'1374+900 LHS '!I88</f>
        <v>0</v>
      </c>
      <c r="AN52" s="54">
        <f>'1374+900 RHS '!I86</f>
        <v>0</v>
      </c>
      <c r="AO52" s="80">
        <f>'1373+880 LHS'!I86</f>
        <v>0</v>
      </c>
      <c r="AP52" s="80">
        <f>'1373+880 RHS '!I85</f>
        <v>0</v>
      </c>
      <c r="AQ52" s="61">
        <f>'1370+310 LHS '!I85</f>
        <v>0</v>
      </c>
      <c r="AR52" s="61">
        <f>'1370+310 RHS'!I85</f>
        <v>0</v>
      </c>
      <c r="AS52" s="61">
        <f>'1368+545 LHS'!I85</f>
        <v>0</v>
      </c>
      <c r="AT52" s="61">
        <f>'1368+545 RHS '!I85</f>
        <v>0</v>
      </c>
      <c r="AU52" s="54">
        <f>'1363+942 LHS '!I85</f>
        <v>0</v>
      </c>
      <c r="AV52" s="54">
        <f>'1363+942 RHS '!I85</f>
        <v>0</v>
      </c>
      <c r="AW52" s="54">
        <f>'1363+025 LHS '!I85</f>
        <v>0</v>
      </c>
      <c r="AX52" s="54">
        <f>'1363+025 RHS'!I85</f>
        <v>0</v>
      </c>
      <c r="AY52" s="61">
        <f>'1362+075 LHS'!I85</f>
        <v>0</v>
      </c>
      <c r="AZ52" s="61">
        <f>'1362+075 RHS '!I85</f>
        <v>0</v>
      </c>
      <c r="BA52" s="61">
        <f>'1361+629 LHS '!I85</f>
        <v>0</v>
      </c>
      <c r="BB52" s="61">
        <f>'1361+629 RHS '!I86</f>
        <v>0</v>
      </c>
      <c r="BC52" s="61">
        <f>'1360+365 LHS '!I86</f>
        <v>0</v>
      </c>
      <c r="BD52" s="61">
        <f>'1360+365 RHS'!I86</f>
        <v>0</v>
      </c>
      <c r="BE52" s="61">
        <f>'1358+406 LHS '!I86</f>
        <v>0</v>
      </c>
      <c r="BF52" s="61">
        <f>'1358+406 RHS'!I86</f>
        <v>0</v>
      </c>
      <c r="BG52" s="61">
        <f>'890+430 RHS Old '!I86</f>
        <v>0</v>
      </c>
      <c r="BH52" s="61">
        <f>'890+430 LHS '!I86</f>
        <v>0</v>
      </c>
      <c r="BI52" s="68">
        <f>'886+663 LHS '!I86</f>
        <v>0</v>
      </c>
      <c r="BJ52" s="91">
        <f t="shared" si="1"/>
        <v>0</v>
      </c>
    </row>
    <row r="53" spans="2:63" ht="27.5" hidden="1" x14ac:dyDescent="0.9">
      <c r="B53" s="50">
        <v>51</v>
      </c>
      <c r="C53" s="59" t="s">
        <v>95</v>
      </c>
      <c r="D53" s="1">
        <f t="shared" si="0"/>
        <v>0</v>
      </c>
      <c r="E53" s="76">
        <v>0</v>
      </c>
      <c r="F53" s="1">
        <v>0</v>
      </c>
      <c r="G53" s="1">
        <v>0</v>
      </c>
      <c r="H53" s="54">
        <v>0</v>
      </c>
      <c r="I53" s="54">
        <v>0</v>
      </c>
      <c r="J53" s="54">
        <v>0</v>
      </c>
      <c r="K53" s="54">
        <v>0</v>
      </c>
      <c r="L53" s="80">
        <v>0</v>
      </c>
      <c r="M53" s="54">
        <v>0</v>
      </c>
      <c r="N53" s="54">
        <v>0</v>
      </c>
      <c r="O53" s="54">
        <v>0</v>
      </c>
      <c r="P53" s="54">
        <v>0</v>
      </c>
      <c r="Q53" s="54">
        <v>0</v>
      </c>
      <c r="R53" s="54">
        <v>0</v>
      </c>
      <c r="S53" s="54">
        <v>0</v>
      </c>
      <c r="T53" s="54">
        <v>0</v>
      </c>
      <c r="U53" s="54">
        <v>0</v>
      </c>
      <c r="V53" s="54">
        <v>0</v>
      </c>
      <c r="W53" s="54">
        <v>0</v>
      </c>
      <c r="X53" s="54">
        <v>0</v>
      </c>
      <c r="Y53" s="54">
        <v>0</v>
      </c>
      <c r="Z53" s="54">
        <v>0</v>
      </c>
      <c r="AA53" s="54">
        <v>0</v>
      </c>
      <c r="AB53" s="54">
        <v>0</v>
      </c>
      <c r="AC53" s="54">
        <v>0</v>
      </c>
      <c r="AD53" s="54">
        <v>0</v>
      </c>
      <c r="AE53" s="54">
        <v>0</v>
      </c>
      <c r="AF53" s="54">
        <v>0</v>
      </c>
      <c r="AG53" s="54">
        <v>0</v>
      </c>
      <c r="AH53" s="54">
        <v>0</v>
      </c>
      <c r="AI53" s="54">
        <v>0</v>
      </c>
      <c r="AJ53" s="54">
        <v>0</v>
      </c>
      <c r="AK53" s="54">
        <v>0</v>
      </c>
      <c r="AL53" s="54">
        <v>0</v>
      </c>
      <c r="AM53" s="54">
        <v>0</v>
      </c>
      <c r="AN53" s="54">
        <v>0</v>
      </c>
      <c r="AO53" s="80" t="str">
        <f>'1373+880 LHS'!I87</f>
        <v>Height</v>
      </c>
      <c r="AP53" s="80" t="str">
        <f>'1373+880 RHS '!I86</f>
        <v>Height</v>
      </c>
      <c r="AQ53" s="61" t="str">
        <f>'1370+310 LHS '!I86</f>
        <v>Height</v>
      </c>
      <c r="AR53" s="61" t="str">
        <f>'1370+310 RHS'!I86</f>
        <v>Height</v>
      </c>
      <c r="AS53" s="61" t="str">
        <f>'1368+545 LHS'!I86</f>
        <v>Height</v>
      </c>
      <c r="AT53" s="61" t="str">
        <f>'1368+545 RHS '!I86</f>
        <v>Height</v>
      </c>
      <c r="AU53" s="54" t="str">
        <f>'1363+942 LHS '!I86</f>
        <v>Height</v>
      </c>
      <c r="AV53" s="54" t="str">
        <f>'1363+942 RHS '!I86</f>
        <v>Height</v>
      </c>
      <c r="AW53" s="54" t="str">
        <f>'1363+025 LHS '!I86</f>
        <v>Height</v>
      </c>
      <c r="AX53" s="54" t="str">
        <f>'1363+025 RHS'!I86</f>
        <v>Height</v>
      </c>
      <c r="AY53" s="61" t="str">
        <f>'1362+075 LHS'!I86</f>
        <v>Height</v>
      </c>
      <c r="AZ53" s="61" t="str">
        <f>'1362+075 RHS '!I86</f>
        <v>Height</v>
      </c>
      <c r="BA53" s="61" t="str">
        <f>'1361+629 LHS '!I86</f>
        <v>Height</v>
      </c>
      <c r="BB53" s="61" t="str">
        <f>'1361+629 RHS '!I87</f>
        <v>Height</v>
      </c>
      <c r="BC53" s="61" t="str">
        <f>'1360+365 LHS '!I87</f>
        <v>Height</v>
      </c>
      <c r="BD53" s="61" t="str">
        <f>'1360+365 RHS'!I87</f>
        <v>Height</v>
      </c>
      <c r="BE53" s="61" t="str">
        <f>'1358+406 LHS '!I87</f>
        <v>Height</v>
      </c>
      <c r="BF53" s="61" t="str">
        <f>'1358+406 RHS'!I87</f>
        <v>Height</v>
      </c>
      <c r="BG53" s="61" t="str">
        <f>'890+430 RHS Old '!I87</f>
        <v>Height</v>
      </c>
      <c r="BH53" s="61" t="str">
        <f>'890+430 LHS '!I87</f>
        <v>Height</v>
      </c>
      <c r="BI53" s="68" t="str">
        <f>'886+663 LHS '!I87</f>
        <v>Height</v>
      </c>
      <c r="BJ53" s="91">
        <f t="shared" si="1"/>
        <v>0</v>
      </c>
    </row>
    <row r="54" spans="2:63" ht="27.5" hidden="1" x14ac:dyDescent="0.9">
      <c r="B54" s="50">
        <v>52</v>
      </c>
      <c r="C54" s="59" t="s">
        <v>96</v>
      </c>
      <c r="D54" s="1">
        <f t="shared" si="0"/>
        <v>0</v>
      </c>
      <c r="E54" s="76">
        <f>'1427+000 LHS MNB '!I87</f>
        <v>0</v>
      </c>
      <c r="F54" s="1">
        <f>'1427+000 RHS MNB'!I86</f>
        <v>0</v>
      </c>
      <c r="G54" s="1">
        <f>'1425+045 LHS PUP'!I85</f>
        <v>0</v>
      </c>
      <c r="H54" s="54">
        <f>'1425+045 RHS PUP'!I85</f>
        <v>0</v>
      </c>
      <c r="I54" s="54">
        <f>'1024+415 BHS '!I88</f>
        <v>0</v>
      </c>
      <c r="J54" s="54">
        <f>'1422+600 MNB RHS'!I88</f>
        <v>0</v>
      </c>
      <c r="K54" s="54">
        <f>'1422+600 MNB LHS'!I87</f>
        <v>0</v>
      </c>
      <c r="L54" s="80">
        <f>'1415+180 MJB RHS '!I91</f>
        <v>0</v>
      </c>
      <c r="M54" s="54">
        <f>'1415+180 MJB LHS '!I90</f>
        <v>0</v>
      </c>
      <c r="N54" s="54">
        <f>'1412+725 LHS'!I86</f>
        <v>0</v>
      </c>
      <c r="O54" s="54">
        <f>'1412+725 RHS '!I86</f>
        <v>0</v>
      </c>
      <c r="P54" s="54">
        <f>'1408+469 LHS '!I86</f>
        <v>0</v>
      </c>
      <c r="Q54" s="54">
        <f>'1408+469 RHS '!I86</f>
        <v>0</v>
      </c>
      <c r="R54" s="54">
        <f>'1388+563 LHS '!I89</f>
        <v>0</v>
      </c>
      <c r="S54" s="54">
        <f>'1388+563  RHS '!I89</f>
        <v>0</v>
      </c>
      <c r="T54" s="54">
        <f>'1388+032 MNB LHS '!I89</f>
        <v>0</v>
      </c>
      <c r="U54" s="54">
        <f>'1388+032 MNB RHS'!I89</f>
        <v>0</v>
      </c>
      <c r="V54" s="54">
        <f>'1386+720 LHS '!I89</f>
        <v>0</v>
      </c>
      <c r="W54" s="54">
        <f>'1386+720 RHS'!I89</f>
        <v>0</v>
      </c>
      <c r="X54" s="54">
        <f>'1385+470 MNB LHS '!I87</f>
        <v>0</v>
      </c>
      <c r="Y54" s="54">
        <f>'1384+492 MNB LHS '!I86</f>
        <v>0</v>
      </c>
      <c r="Z54" s="54">
        <f>'1384+492 MNB RHS'!I86</f>
        <v>0</v>
      </c>
      <c r="AA54" s="54">
        <f>'1384+249 MNB LHS'!I86</f>
        <v>0</v>
      </c>
      <c r="AB54" s="54">
        <f>'1384+249 MNB RHS '!I86</f>
        <v>0</v>
      </c>
      <c r="AC54" s="54">
        <f>'1381+552 MNB LHS '!I86</f>
        <v>0</v>
      </c>
      <c r="AD54" s="54">
        <f>'1381+552 MNB RHS '!I86</f>
        <v>0</v>
      </c>
      <c r="AE54" s="54">
        <f>'1380+637 MNB LHS '!I86</f>
        <v>0</v>
      </c>
      <c r="AF54" s="54">
        <f>'1380+637 MNB RHS '!I86</f>
        <v>0</v>
      </c>
      <c r="AG54" s="54">
        <f>'1379+595 PUP LHS '!I86</f>
        <v>0</v>
      </c>
      <c r="AH54" s="54">
        <f>'1379+595 PUP RHS'!I86</f>
        <v>0</v>
      </c>
      <c r="AI54" s="54">
        <f>'1376+016 LHS '!I86</f>
        <v>0</v>
      </c>
      <c r="AJ54" s="54">
        <f>'1376+016 RHS '!I86</f>
        <v>0</v>
      </c>
      <c r="AK54" s="54">
        <f>'1375+045 LHS '!I87</f>
        <v>0</v>
      </c>
      <c r="AL54" s="54">
        <f>'1375+045 RHS '!I87</f>
        <v>0</v>
      </c>
      <c r="AM54" s="54">
        <f>'1374+900 LHS '!I90</f>
        <v>0</v>
      </c>
      <c r="AN54" s="54">
        <f>'1374+900 RHS '!I88</f>
        <v>0</v>
      </c>
      <c r="AO54" s="80">
        <f>'1373+880 LHS'!I88</f>
        <v>0</v>
      </c>
      <c r="AP54" s="80">
        <f>'1373+880 RHS '!I87</f>
        <v>0</v>
      </c>
      <c r="AQ54" s="61">
        <f>'1370+310 LHS '!I87</f>
        <v>0</v>
      </c>
      <c r="AR54" s="61">
        <f>'1370+310 RHS'!I87</f>
        <v>0</v>
      </c>
      <c r="AS54" s="61">
        <f>'1368+545 LHS'!I87</f>
        <v>0</v>
      </c>
      <c r="AT54" s="61">
        <f>'1368+545 RHS '!I87</f>
        <v>0</v>
      </c>
      <c r="AU54" s="54">
        <f>'1363+942 LHS '!I87</f>
        <v>0</v>
      </c>
      <c r="AV54" s="54">
        <f>'1363+942 RHS '!I87</f>
        <v>0</v>
      </c>
      <c r="AW54" s="54">
        <f>'1363+025 LHS '!I87</f>
        <v>0</v>
      </c>
      <c r="AX54" s="54">
        <f>'1363+025 RHS'!I87</f>
        <v>0</v>
      </c>
      <c r="AY54" s="61">
        <f>'1362+075 LHS'!I87</f>
        <v>0</v>
      </c>
      <c r="AZ54" s="61">
        <f>'1362+075 RHS '!I87</f>
        <v>0</v>
      </c>
      <c r="BA54" s="61">
        <f>'1361+629 LHS '!I87</f>
        <v>0</v>
      </c>
      <c r="BB54" s="61">
        <f>'1361+629 RHS '!I88</f>
        <v>0</v>
      </c>
      <c r="BC54" s="61">
        <f>'1360+365 LHS '!I88</f>
        <v>0</v>
      </c>
      <c r="BD54" s="61">
        <f>'1360+365 RHS'!I88</f>
        <v>0</v>
      </c>
      <c r="BE54" s="61">
        <f>'1358+406 LHS '!I88</f>
        <v>0</v>
      </c>
      <c r="BF54" s="61">
        <f>'1358+406 RHS'!I88</f>
        <v>0</v>
      </c>
      <c r="BG54" s="61">
        <f>'890+430 RHS Old '!I88</f>
        <v>0</v>
      </c>
      <c r="BH54" s="61">
        <f>'890+430 LHS '!I88</f>
        <v>0</v>
      </c>
      <c r="BI54" s="68">
        <f>'886+663 LHS '!I88</f>
        <v>0</v>
      </c>
      <c r="BJ54" s="91">
        <f t="shared" si="1"/>
        <v>0</v>
      </c>
    </row>
    <row r="55" spans="2:63" ht="28" hidden="1" thickBot="1" x14ac:dyDescent="0.95">
      <c r="B55" s="69">
        <v>53</v>
      </c>
      <c r="C55" s="70" t="s">
        <v>97</v>
      </c>
      <c r="D55" s="71">
        <f t="shared" si="0"/>
        <v>0</v>
      </c>
      <c r="E55" s="77">
        <f>'1427+000 LHS MNB '!I88</f>
        <v>0</v>
      </c>
      <c r="F55" s="71">
        <f>'1427+000 RHS MNB'!I87</f>
        <v>0</v>
      </c>
      <c r="G55" s="71">
        <f>'1425+045 LHS PUP'!I86</f>
        <v>0</v>
      </c>
      <c r="H55" s="72">
        <f>'1425+045 RHS PUP'!I86</f>
        <v>0</v>
      </c>
      <c r="I55" s="72">
        <f>'1024+415 BHS '!I89</f>
        <v>0</v>
      </c>
      <c r="J55" s="72">
        <f>'1422+600 MNB RHS'!I89</f>
        <v>0</v>
      </c>
      <c r="K55" s="72">
        <f>'1422+600 MNB LHS'!I88</f>
        <v>0</v>
      </c>
      <c r="L55" s="81">
        <f>'1415+180 MJB RHS '!I92</f>
        <v>0</v>
      </c>
      <c r="M55" s="72">
        <f>'1415+180 MJB LHS '!I91</f>
        <v>0</v>
      </c>
      <c r="N55" s="72">
        <f>'1412+725 LHS'!I87</f>
        <v>0</v>
      </c>
      <c r="O55" s="72">
        <f>'1412+725 RHS '!I87</f>
        <v>0</v>
      </c>
      <c r="P55" s="72">
        <f>'1408+469 LHS '!I87</f>
        <v>0</v>
      </c>
      <c r="Q55" s="72">
        <f>'1408+469 RHS '!I87</f>
        <v>0</v>
      </c>
      <c r="R55" s="72">
        <f>'1388+563 LHS '!I90</f>
        <v>0</v>
      </c>
      <c r="S55" s="72">
        <f>'1388+563  RHS '!I90</f>
        <v>0</v>
      </c>
      <c r="T55" s="72">
        <f>'1388+032 MNB LHS '!I90</f>
        <v>0</v>
      </c>
      <c r="U55" s="72">
        <f>'1388+032 MNB RHS'!I90</f>
        <v>0</v>
      </c>
      <c r="V55" s="72">
        <f>'1386+720 LHS '!I90</f>
        <v>0</v>
      </c>
      <c r="W55" s="72">
        <f>'1386+720 RHS'!I90</f>
        <v>0</v>
      </c>
      <c r="X55" s="72">
        <f>'1385+470 MNB LHS '!I88</f>
        <v>0</v>
      </c>
      <c r="Y55" s="72">
        <f>'1384+492 MNB LHS '!I87</f>
        <v>0</v>
      </c>
      <c r="Z55" s="72">
        <f>'1384+492 MNB RHS'!I87</f>
        <v>0</v>
      </c>
      <c r="AA55" s="72">
        <f>'1384+249 MNB LHS'!I87</f>
        <v>0</v>
      </c>
      <c r="AB55" s="72">
        <f>'1384+249 MNB RHS '!I87</f>
        <v>0</v>
      </c>
      <c r="AC55" s="72">
        <f>'1381+552 MNB LHS '!I87</f>
        <v>0</v>
      </c>
      <c r="AD55" s="72">
        <f>'1381+552 MNB RHS '!I87</f>
        <v>0</v>
      </c>
      <c r="AE55" s="72">
        <f>'1380+637 MNB LHS '!I87</f>
        <v>0</v>
      </c>
      <c r="AF55" s="72">
        <f>'1380+637 MNB RHS '!I87</f>
        <v>0</v>
      </c>
      <c r="AG55" s="72">
        <f>'1379+595 PUP LHS '!I87</f>
        <v>0</v>
      </c>
      <c r="AH55" s="72">
        <f>'1379+595 PUP RHS'!I87</f>
        <v>0</v>
      </c>
      <c r="AI55" s="72">
        <f>'1376+016 LHS '!I87</f>
        <v>0</v>
      </c>
      <c r="AJ55" s="72">
        <f>'1376+016 RHS '!I87</f>
        <v>0</v>
      </c>
      <c r="AK55" s="72">
        <f>'1375+045 LHS '!I88</f>
        <v>0</v>
      </c>
      <c r="AL55" s="72">
        <f>'1375+045 RHS '!I88</f>
        <v>0</v>
      </c>
      <c r="AM55" s="72">
        <f>'1374+900 LHS '!I91</f>
        <v>0</v>
      </c>
      <c r="AN55" s="72">
        <f>'1374+900 RHS '!I89</f>
        <v>0</v>
      </c>
      <c r="AO55" s="81">
        <f>'1373+880 LHS'!I89</f>
        <v>0</v>
      </c>
      <c r="AP55" s="81">
        <f>'1373+880 RHS '!I88</f>
        <v>0</v>
      </c>
      <c r="AQ55" s="73">
        <f>'1370+310 LHS '!I88</f>
        <v>0</v>
      </c>
      <c r="AR55" s="73">
        <f>'1370+310 RHS'!I88</f>
        <v>0</v>
      </c>
      <c r="AS55" s="73">
        <f>'1368+545 LHS'!I88</f>
        <v>0</v>
      </c>
      <c r="AT55" s="73">
        <f>'1368+545 RHS '!I88</f>
        <v>0</v>
      </c>
      <c r="AU55" s="72">
        <f>'1363+942 LHS '!I88</f>
        <v>0</v>
      </c>
      <c r="AV55" s="72">
        <f>'1363+942 RHS '!I88</f>
        <v>0</v>
      </c>
      <c r="AW55" s="72">
        <f>'1363+025 LHS '!I88</f>
        <v>0</v>
      </c>
      <c r="AX55" s="72">
        <f>'1363+025 RHS'!I88</f>
        <v>0</v>
      </c>
      <c r="AY55" s="73">
        <f>'1362+075 LHS'!I88</f>
        <v>0</v>
      </c>
      <c r="AZ55" s="73">
        <f>'1362+075 RHS '!I88</f>
        <v>0</v>
      </c>
      <c r="BA55" s="73">
        <f>'1361+629 LHS '!I88</f>
        <v>0</v>
      </c>
      <c r="BB55" s="73">
        <f>'1361+629 RHS '!I89</f>
        <v>0</v>
      </c>
      <c r="BC55" s="73">
        <f>'1360+365 LHS '!I89</f>
        <v>0</v>
      </c>
      <c r="BD55" s="73">
        <f>'1360+365 RHS'!I89</f>
        <v>0</v>
      </c>
      <c r="BE55" s="73">
        <f>'1358+406 LHS '!I89</f>
        <v>0</v>
      </c>
      <c r="BF55" s="73">
        <f>'1358+406 RHS'!I89</f>
        <v>0</v>
      </c>
      <c r="BG55" s="73">
        <f>'890+430 RHS Old '!I89</f>
        <v>0</v>
      </c>
      <c r="BH55" s="73">
        <f>'890+430 LHS '!I89</f>
        <v>0</v>
      </c>
      <c r="BI55" s="74">
        <f>'886+663 LHS '!I89</f>
        <v>0</v>
      </c>
      <c r="BJ55" s="91">
        <f t="shared" si="1"/>
        <v>0</v>
      </c>
    </row>
    <row r="56" spans="2:63" ht="27.5" x14ac:dyDescent="0.9">
      <c r="B56" s="63"/>
      <c r="C56" s="64"/>
      <c r="D56" s="65">
        <f t="shared" si="0"/>
        <v>0</v>
      </c>
      <c r="E56" s="78"/>
      <c r="F56" s="66"/>
      <c r="G56" s="66"/>
      <c r="H56" s="66"/>
      <c r="I56" s="66"/>
      <c r="J56" s="66"/>
      <c r="K56" s="66"/>
      <c r="L56" s="78"/>
      <c r="M56" s="66"/>
      <c r="N56" s="66"/>
      <c r="O56" s="66"/>
      <c r="P56" s="66"/>
      <c r="Q56" s="66"/>
      <c r="R56" s="66"/>
      <c r="S56" s="66"/>
      <c r="T56" s="66"/>
      <c r="U56" s="66"/>
      <c r="V56" s="66"/>
      <c r="W56" s="66"/>
      <c r="X56" s="66"/>
      <c r="Y56" s="66"/>
      <c r="Z56" s="66"/>
      <c r="AA56" s="66"/>
      <c r="AB56" s="66"/>
      <c r="AC56" s="66"/>
      <c r="AD56" s="66"/>
      <c r="AE56" s="66"/>
      <c r="AF56" s="66"/>
      <c r="AG56" s="66"/>
      <c r="AH56" s="66"/>
      <c r="AI56" s="66"/>
      <c r="AJ56" s="66"/>
      <c r="AK56" s="66"/>
      <c r="AL56" s="66"/>
      <c r="AM56" s="66"/>
      <c r="AN56" s="66"/>
      <c r="AO56" s="78"/>
      <c r="AP56" s="78"/>
      <c r="AQ56" s="67"/>
      <c r="AR56" s="67"/>
      <c r="AS56" s="67"/>
      <c r="AT56" s="67"/>
      <c r="AU56" s="66"/>
      <c r="AV56" s="66"/>
      <c r="AW56" s="66"/>
      <c r="AX56" s="66"/>
      <c r="AY56" s="67"/>
      <c r="AZ56" s="67"/>
      <c r="BA56" s="67"/>
      <c r="BB56" s="67"/>
      <c r="BC56" s="67"/>
      <c r="BD56" s="67"/>
      <c r="BE56" s="67"/>
      <c r="BF56" s="67"/>
      <c r="BG56" s="67"/>
      <c r="BH56" s="67"/>
      <c r="BI56" s="67"/>
    </row>
  </sheetData>
  <autoFilter ref="B2:BJ56" xr:uid="{C073F637-BC5B-4DB1-8DAE-509C533966AF}">
    <filterColumn colId="60">
      <filters blank="1">
        <filter val="0.84"/>
        <filter val="10.00"/>
        <filter val="15.48"/>
        <filter val="2336.00"/>
        <filter val="24.00"/>
        <filter val="25.00"/>
        <filter val="26.00"/>
        <filter val="33.00"/>
        <filter val="348.00"/>
        <filter val="4.40"/>
        <filter val="5.44"/>
        <filter val="708.00"/>
        <filter val="8.00"/>
        <filter val="876.00"/>
        <filter val="9.90"/>
      </filters>
    </filterColumn>
  </autoFilter>
  <mergeCells count="28">
    <mergeCell ref="AO1:AP1"/>
    <mergeCell ref="AC1:AD1"/>
    <mergeCell ref="AE1:AF1"/>
    <mergeCell ref="AG1:AH1"/>
    <mergeCell ref="AI1:AJ1"/>
    <mergeCell ref="AK1:AL1"/>
    <mergeCell ref="AM1:AN1"/>
    <mergeCell ref="AA1:AB1"/>
    <mergeCell ref="E1:F1"/>
    <mergeCell ref="G1:H1"/>
    <mergeCell ref="I1:J1"/>
    <mergeCell ref="K1:L1"/>
    <mergeCell ref="M1:N1"/>
    <mergeCell ref="O1:P1"/>
    <mergeCell ref="Q1:R1"/>
    <mergeCell ref="S1:T1"/>
    <mergeCell ref="U1:V1"/>
    <mergeCell ref="W1:X1"/>
    <mergeCell ref="Y1:Z1"/>
    <mergeCell ref="BA1:BB1"/>
    <mergeCell ref="BC1:BD1"/>
    <mergeCell ref="BE1:BF1"/>
    <mergeCell ref="BG1:BH1"/>
    <mergeCell ref="AQ1:AR1"/>
    <mergeCell ref="AS1:AT1"/>
    <mergeCell ref="AU1:AV1"/>
    <mergeCell ref="AW1:AX1"/>
    <mergeCell ref="AY1:AZ1"/>
  </mergeCells>
  <printOptions horizontalCentered="1"/>
  <pageMargins left="0.47244094488188981" right="0.47244094488188981" top="0.47244094488188981" bottom="0.47244094488188981" header="0.11811023622047245" footer="0.11811023622047245"/>
  <pageSetup paperSize="9" scale="50" fitToWidth="4" orientation="landscape" r:id="rId1"/>
  <headerFooter>
    <oddHeader>&amp;A</oddHeader>
    <oddFooter>Page &amp;P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9B4FC-8052-4896-ADBE-461657F91DE4}">
  <sheetPr>
    <tabColor rgb="FFFFFF00"/>
    <pageSetUpPr fitToPage="1"/>
  </sheetPr>
  <dimension ref="A2:AD118"/>
  <sheetViews>
    <sheetView view="pageBreakPreview" zoomScale="55" zoomScaleNormal="50" zoomScaleSheetLayoutView="55"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299</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7.3+3.5+3.5</f>
        <v>14.3</v>
      </c>
      <c r="H16" s="23"/>
      <c r="I16" s="24"/>
      <c r="J16" s="23"/>
      <c r="K16" s="23" t="s">
        <v>213</v>
      </c>
    </row>
    <row r="17" spans="2:11" ht="56.15" customHeight="1" x14ac:dyDescent="0.9">
      <c r="B17" s="22"/>
      <c r="C17" s="23"/>
      <c r="D17" s="23"/>
      <c r="E17" s="23"/>
      <c r="F17" s="23"/>
      <c r="G17" s="23"/>
      <c r="H17" s="23"/>
      <c r="I17" s="24"/>
      <c r="J17" s="23"/>
      <c r="K17" s="23"/>
    </row>
    <row r="18" spans="2:11" ht="56.15" customHeight="1" x14ac:dyDescent="0.9">
      <c r="B18" s="22"/>
      <c r="C18" s="23"/>
      <c r="D18" s="23"/>
      <c r="E18" s="23"/>
      <c r="F18" s="23"/>
      <c r="G18" s="23"/>
      <c r="H18" s="23"/>
      <c r="I18" s="24"/>
      <c r="J18" s="23"/>
      <c r="K18" s="23"/>
    </row>
    <row r="19" spans="2:11" ht="56.15" customHeight="1" x14ac:dyDescent="0.9">
      <c r="B19" s="22"/>
      <c r="C19" s="23"/>
      <c r="D19" s="23"/>
      <c r="E19" s="23"/>
      <c r="F19" s="23"/>
      <c r="G19" s="23"/>
      <c r="H19" s="23"/>
      <c r="I19" s="24"/>
      <c r="J19" s="23"/>
      <c r="K19" s="23"/>
    </row>
    <row r="20" spans="2:11" ht="56.15" customHeight="1" x14ac:dyDescent="0.9">
      <c r="B20" s="22"/>
      <c r="C20" s="23"/>
      <c r="D20" s="23"/>
      <c r="E20" s="23"/>
      <c r="F20" s="23"/>
      <c r="G20" s="23"/>
      <c r="H20" s="23"/>
      <c r="I20" s="23"/>
      <c r="J20" s="23"/>
      <c r="K20" s="23"/>
    </row>
    <row r="21" spans="2:11" ht="68.400000000000006" customHeight="1" x14ac:dyDescent="0.9">
      <c r="B21" s="24"/>
      <c r="C21" s="23"/>
      <c r="D21" s="23"/>
      <c r="E21" s="23"/>
      <c r="F21" s="23"/>
      <c r="G21" s="23"/>
      <c r="H21" s="23"/>
      <c r="I21" s="25"/>
      <c r="J21" s="23"/>
      <c r="K21" s="23"/>
    </row>
    <row r="22" spans="2:11" x14ac:dyDescent="0.9">
      <c r="B22" s="24"/>
      <c r="C22" s="23"/>
      <c r="D22" s="23"/>
      <c r="E22" s="25"/>
      <c r="F22" s="25"/>
      <c r="G22" s="25"/>
      <c r="H22" s="25"/>
      <c r="I22" s="25"/>
      <c r="J22" s="25"/>
      <c r="K22" s="24"/>
    </row>
    <row r="23" spans="2:11" ht="22.5" customHeight="1" x14ac:dyDescent="0.9">
      <c r="B23" s="26" t="s">
        <v>120</v>
      </c>
      <c r="C23" s="16"/>
      <c r="D23" s="16"/>
      <c r="E23" s="27"/>
      <c r="F23" s="27"/>
      <c r="G23" s="28"/>
      <c r="H23" s="25"/>
      <c r="I23" s="21"/>
      <c r="J23" s="29"/>
      <c r="K23" s="24"/>
    </row>
    <row r="24" spans="2:11" ht="22.5" customHeight="1" x14ac:dyDescent="0.9">
      <c r="B24" s="26"/>
      <c r="C24" s="123" t="s">
        <v>121</v>
      </c>
      <c r="D24" s="123"/>
      <c r="E24" s="27"/>
      <c r="F24" s="27"/>
      <c r="G24" s="28"/>
      <c r="H24" s="25"/>
      <c r="I24" s="16" t="s">
        <v>13</v>
      </c>
      <c r="J24" s="29">
        <v>0</v>
      </c>
      <c r="K24" s="24"/>
    </row>
    <row r="25" spans="2:11" ht="22.5" customHeight="1" x14ac:dyDescent="0.9">
      <c r="B25" s="26"/>
      <c r="C25" s="119" t="s">
        <v>122</v>
      </c>
      <c r="D25" s="119"/>
      <c r="E25" s="22"/>
      <c r="F25" s="22"/>
      <c r="G25" s="23"/>
      <c r="H25" s="23"/>
      <c r="I25" s="16" t="s">
        <v>13</v>
      </c>
      <c r="J25" s="29">
        <f>J18</f>
        <v>0</v>
      </c>
      <c r="K25" s="24"/>
    </row>
    <row r="26" spans="2:11" ht="22.5" customHeight="1" x14ac:dyDescent="0.9">
      <c r="B26" s="26"/>
      <c r="C26" s="119" t="s">
        <v>123</v>
      </c>
      <c r="D26" s="119"/>
      <c r="E26" s="22"/>
      <c r="F26" s="22"/>
      <c r="G26" s="23"/>
      <c r="H26" s="23"/>
      <c r="I26" s="16" t="s">
        <v>61</v>
      </c>
      <c r="J26" s="29">
        <v>0</v>
      </c>
      <c r="K26" s="24"/>
    </row>
    <row r="27" spans="2:11" ht="22.5" customHeight="1" x14ac:dyDescent="0.9">
      <c r="B27" s="26"/>
      <c r="C27" s="119" t="s">
        <v>124</v>
      </c>
      <c r="D27" s="119"/>
      <c r="E27" s="22"/>
      <c r="F27" s="22"/>
      <c r="G27" s="23"/>
      <c r="H27" s="23"/>
      <c r="I27" s="16" t="s">
        <v>61</v>
      </c>
      <c r="J27" s="29">
        <v>0</v>
      </c>
      <c r="K27" s="24"/>
    </row>
    <row r="28" spans="2:11" ht="22.5" customHeight="1" x14ac:dyDescent="0.9">
      <c r="B28" s="26"/>
      <c r="C28" s="106" t="s">
        <v>125</v>
      </c>
      <c r="D28" s="106"/>
      <c r="E28" s="22"/>
      <c r="F28" s="22"/>
      <c r="G28" s="23"/>
      <c r="H28" s="23"/>
      <c r="I28" s="16" t="s">
        <v>61</v>
      </c>
      <c r="J28" s="29">
        <v>0</v>
      </c>
      <c r="K28" s="24"/>
    </row>
    <row r="29" spans="2:11" ht="22.5" customHeight="1" x14ac:dyDescent="0.9">
      <c r="B29" s="26"/>
      <c r="C29" s="119" t="s">
        <v>126</v>
      </c>
      <c r="D29" s="119"/>
      <c r="E29" s="22"/>
      <c r="F29" s="22"/>
      <c r="G29" s="23"/>
      <c r="H29" s="23"/>
      <c r="I29" s="16" t="s">
        <v>16</v>
      </c>
      <c r="J29" s="29">
        <v>0</v>
      </c>
      <c r="K29" s="24"/>
    </row>
    <row r="30" spans="2:11" ht="22.5" customHeight="1" x14ac:dyDescent="0.9">
      <c r="B30" s="24"/>
      <c r="C30" s="102"/>
      <c r="D30" s="102"/>
      <c r="E30" s="25"/>
      <c r="F30" s="25"/>
      <c r="G30" s="25"/>
      <c r="H30" s="25"/>
      <c r="I30" s="25"/>
      <c r="J30" s="29"/>
      <c r="K30" s="24"/>
    </row>
    <row r="31" spans="2:11" ht="21.65" customHeight="1" x14ac:dyDescent="0.9">
      <c r="B31" s="24"/>
      <c r="C31" s="25"/>
      <c r="D31" s="25"/>
      <c r="E31" s="25"/>
      <c r="F31" s="25"/>
      <c r="G31" s="25"/>
      <c r="H31" s="25"/>
      <c r="I31" s="25"/>
      <c r="J31" s="29"/>
      <c r="K31" s="30"/>
    </row>
    <row r="32" spans="2:11" ht="21.65" customHeight="1" x14ac:dyDescent="0.9">
      <c r="B32" s="22"/>
      <c r="C32" s="25"/>
      <c r="D32" s="25"/>
      <c r="E32" s="25"/>
      <c r="F32" s="25"/>
      <c r="G32" s="25"/>
      <c r="H32" s="25"/>
      <c r="I32" s="25"/>
      <c r="J32" s="29"/>
      <c r="K32" s="30"/>
    </row>
    <row r="33" spans="2:11" x14ac:dyDescent="0.9">
      <c r="B33" s="22"/>
      <c r="C33" s="22"/>
      <c r="D33" s="22"/>
      <c r="E33" s="22"/>
      <c r="F33" s="22"/>
      <c r="G33" s="25"/>
      <c r="H33" s="25"/>
      <c r="I33" s="25"/>
      <c r="J33" s="30"/>
      <c r="K33" s="24"/>
    </row>
    <row r="34" spans="2:11" x14ac:dyDescent="0.9">
      <c r="B34" s="24"/>
      <c r="C34" s="23"/>
      <c r="D34" s="23"/>
      <c r="E34" s="25"/>
      <c r="F34" s="25"/>
      <c r="G34" s="25"/>
      <c r="H34" s="25"/>
      <c r="I34" s="25"/>
      <c r="J34" s="25"/>
      <c r="K34" s="24"/>
    </row>
    <row r="35" spans="2:11" ht="23" x14ac:dyDescent="0.9">
      <c r="B35" s="120" t="s">
        <v>127</v>
      </c>
      <c r="C35" s="120"/>
      <c r="D35" s="120"/>
      <c r="E35" s="120"/>
      <c r="F35" s="120"/>
      <c r="G35" s="120"/>
      <c r="H35" s="120"/>
      <c r="I35" s="120"/>
      <c r="J35" s="120"/>
      <c r="K35" s="24"/>
    </row>
    <row r="36" spans="2:11" x14ac:dyDescent="0.9">
      <c r="B36" s="23"/>
      <c r="C36" s="23"/>
      <c r="D36" s="23"/>
      <c r="E36" s="25"/>
      <c r="F36" s="25"/>
      <c r="G36" s="25"/>
      <c r="H36" s="25"/>
      <c r="I36" s="25"/>
      <c r="J36" s="25"/>
      <c r="K36" s="24"/>
    </row>
    <row r="37" spans="2:11" s="32" customFormat="1" ht="29.15" customHeight="1" x14ac:dyDescent="0.9">
      <c r="B37" s="27" t="s">
        <v>0</v>
      </c>
      <c r="C37" s="121" t="s">
        <v>1</v>
      </c>
      <c r="D37" s="121"/>
      <c r="E37" s="121"/>
      <c r="F37" s="121" t="s">
        <v>2</v>
      </c>
      <c r="G37" s="121"/>
      <c r="H37" s="16" t="s">
        <v>3</v>
      </c>
      <c r="I37" s="16" t="s">
        <v>4</v>
      </c>
      <c r="J37" s="16" t="s">
        <v>128</v>
      </c>
      <c r="K37" s="16" t="s">
        <v>129</v>
      </c>
    </row>
    <row r="38" spans="2:11" s="32" customFormat="1" ht="162" customHeight="1" x14ac:dyDescent="0.9">
      <c r="B38" s="33">
        <v>1</v>
      </c>
      <c r="C38" s="116" t="s">
        <v>162</v>
      </c>
      <c r="D38" s="116"/>
      <c r="E38" s="116"/>
      <c r="F38" s="117" t="s">
        <v>6</v>
      </c>
      <c r="G38" s="117"/>
      <c r="H38" s="34" t="s">
        <v>130</v>
      </c>
      <c r="I38" s="35">
        <v>0</v>
      </c>
      <c r="J38" s="36"/>
      <c r="K38" s="33"/>
    </row>
    <row r="39" spans="2:11" s="32" customFormat="1" ht="209.5" customHeight="1" x14ac:dyDescent="0.9">
      <c r="B39" s="33">
        <v>2</v>
      </c>
      <c r="C39" s="116" t="s">
        <v>163</v>
      </c>
      <c r="D39" s="116"/>
      <c r="E39" s="116"/>
      <c r="F39" s="117" t="s">
        <v>8</v>
      </c>
      <c r="G39" s="117"/>
      <c r="H39" s="33" t="s">
        <v>9</v>
      </c>
      <c r="I39" s="33"/>
      <c r="J39" s="36"/>
      <c r="K39" s="33"/>
    </row>
    <row r="40" spans="2:11" s="32" customFormat="1" ht="236.5" customHeight="1" x14ac:dyDescent="0.9">
      <c r="B40" s="33">
        <v>3</v>
      </c>
      <c r="C40" s="116" t="s">
        <v>164</v>
      </c>
      <c r="D40" s="116"/>
      <c r="E40" s="116"/>
      <c r="F40" s="117" t="s">
        <v>10</v>
      </c>
      <c r="G40" s="117"/>
      <c r="H40" s="33" t="s">
        <v>11</v>
      </c>
      <c r="I40" s="33"/>
      <c r="J40" s="36"/>
      <c r="K40" s="33"/>
    </row>
    <row r="41" spans="2:11" s="32" customFormat="1" ht="195" customHeight="1" x14ac:dyDescent="0.9">
      <c r="B41" s="33">
        <v>4</v>
      </c>
      <c r="C41" s="116" t="s">
        <v>165</v>
      </c>
      <c r="D41" s="116"/>
      <c r="E41" s="116"/>
      <c r="F41" s="117" t="s">
        <v>12</v>
      </c>
      <c r="G41" s="117"/>
      <c r="H41" s="33" t="s">
        <v>13</v>
      </c>
      <c r="I41" s="33"/>
      <c r="J41" s="36"/>
      <c r="K41" s="33"/>
    </row>
    <row r="42" spans="2:11" s="32" customFormat="1" ht="88.4" customHeight="1" x14ac:dyDescent="0.9">
      <c r="B42" s="33">
        <v>5</v>
      </c>
      <c r="C42" s="116" t="s">
        <v>166</v>
      </c>
      <c r="D42" s="116"/>
      <c r="E42" s="116"/>
      <c r="F42" s="117" t="s">
        <v>14</v>
      </c>
      <c r="G42" s="117"/>
      <c r="H42" s="33" t="s">
        <v>9</v>
      </c>
      <c r="I42" s="35">
        <f>J16</f>
        <v>0</v>
      </c>
      <c r="J42" s="36"/>
      <c r="K42" s="33"/>
    </row>
    <row r="43" spans="2:11" s="32" customFormat="1" ht="272.5" customHeight="1" x14ac:dyDescent="0.9">
      <c r="B43" s="33">
        <v>6</v>
      </c>
      <c r="C43" s="116" t="s">
        <v>167</v>
      </c>
      <c r="D43" s="116"/>
      <c r="E43" s="116"/>
      <c r="F43" s="117" t="s">
        <v>15</v>
      </c>
      <c r="G43" s="117"/>
      <c r="H43" s="34" t="s">
        <v>16</v>
      </c>
      <c r="I43" s="35">
        <f>J93</f>
        <v>0</v>
      </c>
      <c r="J43" s="36"/>
      <c r="K43" s="33"/>
    </row>
    <row r="44" spans="2:11" s="32" customFormat="1" ht="192" customHeight="1" x14ac:dyDescent="0.9">
      <c r="B44" s="33">
        <v>7</v>
      </c>
      <c r="C44" s="116" t="s">
        <v>168</v>
      </c>
      <c r="D44" s="116"/>
      <c r="E44" s="116"/>
      <c r="F44" s="117" t="s">
        <v>17</v>
      </c>
      <c r="G44" s="117"/>
      <c r="H44" s="34" t="s">
        <v>18</v>
      </c>
      <c r="I44" s="33"/>
      <c r="J44" s="36"/>
      <c r="K44" s="33"/>
    </row>
    <row r="45" spans="2:11" s="32" customFormat="1" ht="232.75" customHeight="1" x14ac:dyDescent="0.9">
      <c r="B45" s="33">
        <v>8</v>
      </c>
      <c r="C45" s="116" t="s">
        <v>169</v>
      </c>
      <c r="D45" s="116"/>
      <c r="E45" s="116"/>
      <c r="F45" s="117" t="s">
        <v>161</v>
      </c>
      <c r="G45" s="117"/>
      <c r="H45" s="34" t="s">
        <v>20</v>
      </c>
      <c r="I45" s="33"/>
      <c r="J45" s="36"/>
      <c r="K45" s="33"/>
    </row>
    <row r="46" spans="2:11" s="32" customFormat="1" ht="292.5" customHeight="1" x14ac:dyDescent="0.9">
      <c r="B46" s="33">
        <v>9</v>
      </c>
      <c r="C46" s="116" t="s">
        <v>170</v>
      </c>
      <c r="D46" s="116"/>
      <c r="E46" s="116"/>
      <c r="F46" s="117" t="s">
        <v>21</v>
      </c>
      <c r="G46" s="117"/>
      <c r="H46" s="34" t="s">
        <v>22</v>
      </c>
      <c r="I46" s="33"/>
      <c r="J46" s="36"/>
      <c r="K46" s="33"/>
    </row>
    <row r="47" spans="2:11" s="32" customFormat="1" ht="262.64999999999998" customHeight="1" x14ac:dyDescent="0.9">
      <c r="B47" s="33">
        <v>10</v>
      </c>
      <c r="C47" s="116" t="s">
        <v>171</v>
      </c>
      <c r="D47" s="116"/>
      <c r="E47" s="116"/>
      <c r="F47" s="117" t="s">
        <v>23</v>
      </c>
      <c r="G47" s="117"/>
      <c r="H47" s="34" t="s">
        <v>22</v>
      </c>
      <c r="I47" s="33"/>
      <c r="J47" s="36"/>
      <c r="K47" s="33"/>
    </row>
    <row r="48" spans="2:11" s="32" customFormat="1" ht="249" customHeight="1" x14ac:dyDescent="0.9">
      <c r="B48" s="33">
        <v>11</v>
      </c>
      <c r="C48" s="116" t="s">
        <v>172</v>
      </c>
      <c r="D48" s="116"/>
      <c r="E48" s="116"/>
      <c r="F48" s="117" t="s">
        <v>24</v>
      </c>
      <c r="G48" s="117"/>
      <c r="H48" s="34" t="s">
        <v>22</v>
      </c>
      <c r="I48" s="33"/>
      <c r="J48" s="36"/>
      <c r="K48" s="33"/>
    </row>
    <row r="49" spans="2:11" s="32" customFormat="1" ht="145.65" customHeight="1" x14ac:dyDescent="0.9">
      <c r="B49" s="33">
        <v>12</v>
      </c>
      <c r="C49" s="116" t="s">
        <v>173</v>
      </c>
      <c r="D49" s="116"/>
      <c r="E49" s="116"/>
      <c r="F49" s="117" t="s">
        <v>25</v>
      </c>
      <c r="G49" s="117"/>
      <c r="H49" s="34" t="s">
        <v>22</v>
      </c>
      <c r="I49" s="33"/>
      <c r="J49" s="36"/>
      <c r="K49" s="33"/>
    </row>
    <row r="50" spans="2:11" s="32" customFormat="1" ht="282.64999999999998" customHeight="1" x14ac:dyDescent="0.9">
      <c r="B50" s="33">
        <v>13</v>
      </c>
      <c r="C50" s="116" t="s">
        <v>174</v>
      </c>
      <c r="D50" s="116"/>
      <c r="E50" s="116"/>
      <c r="F50" s="117" t="s">
        <v>26</v>
      </c>
      <c r="G50" s="117"/>
      <c r="H50" s="34" t="s">
        <v>22</v>
      </c>
      <c r="I50" s="33"/>
      <c r="J50" s="36"/>
      <c r="K50" s="33"/>
    </row>
    <row r="51" spans="2:11" s="32" customFormat="1" ht="166.75" customHeight="1" x14ac:dyDescent="0.9">
      <c r="B51" s="33">
        <v>14</v>
      </c>
      <c r="C51" s="116" t="s">
        <v>175</v>
      </c>
      <c r="D51" s="116"/>
      <c r="E51" s="116"/>
      <c r="F51" s="117" t="s">
        <v>27</v>
      </c>
      <c r="G51" s="117"/>
      <c r="H51" s="34" t="s">
        <v>22</v>
      </c>
      <c r="I51" s="33"/>
      <c r="J51" s="36"/>
      <c r="K51" s="33"/>
    </row>
    <row r="52" spans="2:11" s="32" customFormat="1" ht="270.64999999999998" customHeight="1" x14ac:dyDescent="0.9">
      <c r="B52" s="33">
        <v>15</v>
      </c>
      <c r="C52" s="116" t="s">
        <v>176</v>
      </c>
      <c r="D52" s="116"/>
      <c r="E52" s="116"/>
      <c r="F52" s="117" t="s">
        <v>28</v>
      </c>
      <c r="G52" s="117"/>
      <c r="H52" s="33" t="s">
        <v>9</v>
      </c>
      <c r="I52" s="33"/>
      <c r="J52" s="36"/>
      <c r="K52" s="33"/>
    </row>
    <row r="53" spans="2:11" s="32" customFormat="1" ht="267" customHeight="1" x14ac:dyDescent="0.9">
      <c r="B53" s="33">
        <v>16</v>
      </c>
      <c r="C53" s="116" t="s">
        <v>177</v>
      </c>
      <c r="D53" s="116"/>
      <c r="E53" s="116"/>
      <c r="F53" s="117" t="s">
        <v>29</v>
      </c>
      <c r="G53" s="117"/>
      <c r="H53" s="33" t="s">
        <v>13</v>
      </c>
      <c r="I53" s="33">
        <f>J21</f>
        <v>0</v>
      </c>
      <c r="J53" s="36"/>
      <c r="K53" s="33"/>
    </row>
    <row r="54" spans="2:11" s="32" customFormat="1" ht="52.75" customHeight="1" x14ac:dyDescent="0.9">
      <c r="B54" s="33">
        <v>17</v>
      </c>
      <c r="C54" s="113" t="s">
        <v>131</v>
      </c>
      <c r="D54" s="113"/>
      <c r="E54" s="113"/>
      <c r="F54" s="117" t="s">
        <v>132</v>
      </c>
      <c r="G54" s="117"/>
      <c r="H54" s="37"/>
      <c r="I54" s="33"/>
      <c r="J54" s="36"/>
      <c r="K54" s="33"/>
    </row>
    <row r="55" spans="2:11" s="32" customFormat="1" ht="87" customHeight="1" x14ac:dyDescent="0.9">
      <c r="B55" s="33">
        <v>18</v>
      </c>
      <c r="C55" s="116" t="s">
        <v>178</v>
      </c>
      <c r="D55" s="116"/>
      <c r="E55" s="116"/>
      <c r="F55" s="117" t="s">
        <v>30</v>
      </c>
      <c r="G55" s="117"/>
      <c r="H55" s="33" t="s">
        <v>9</v>
      </c>
      <c r="I55" s="33"/>
      <c r="J55" s="36"/>
      <c r="K55" s="33"/>
    </row>
    <row r="56" spans="2:11" s="32" customFormat="1" ht="163.4" customHeight="1" x14ac:dyDescent="0.9">
      <c r="B56" s="33">
        <v>19</v>
      </c>
      <c r="C56" s="116" t="s">
        <v>179</v>
      </c>
      <c r="D56" s="116"/>
      <c r="E56" s="116"/>
      <c r="F56" s="117" t="s">
        <v>31</v>
      </c>
      <c r="G56" s="117"/>
      <c r="H56" s="33" t="s">
        <v>9</v>
      </c>
      <c r="I56" s="35"/>
      <c r="J56" s="36"/>
      <c r="K56" s="23"/>
    </row>
    <row r="57" spans="2:11" s="32" customFormat="1" ht="122.4" customHeight="1" x14ac:dyDescent="0.9">
      <c r="B57" s="33">
        <v>20</v>
      </c>
      <c r="C57" s="116" t="s">
        <v>180</v>
      </c>
      <c r="D57" s="116"/>
      <c r="E57" s="116"/>
      <c r="F57" s="117" t="s">
        <v>32</v>
      </c>
      <c r="G57" s="117"/>
      <c r="H57" s="33" t="s">
        <v>9</v>
      </c>
      <c r="I57" s="33">
        <v>0</v>
      </c>
      <c r="J57" s="36"/>
      <c r="K57" s="33"/>
    </row>
    <row r="58" spans="2:11" s="32" customFormat="1" ht="103.75" customHeight="1" x14ac:dyDescent="0.9">
      <c r="B58" s="33">
        <v>21</v>
      </c>
      <c r="C58" s="116" t="s">
        <v>181</v>
      </c>
      <c r="D58" s="116"/>
      <c r="E58" s="116"/>
      <c r="F58" s="117" t="s">
        <v>33</v>
      </c>
      <c r="G58" s="117"/>
      <c r="H58" s="33" t="s">
        <v>9</v>
      </c>
      <c r="J58" s="36"/>
      <c r="K58" s="33"/>
    </row>
    <row r="59" spans="2:11" s="32" customFormat="1" ht="214.75" customHeight="1" x14ac:dyDescent="0.9">
      <c r="B59" s="33">
        <v>22</v>
      </c>
      <c r="C59" s="116" t="s">
        <v>182</v>
      </c>
      <c r="D59" s="116"/>
      <c r="E59" s="116"/>
      <c r="F59" s="117" t="s">
        <v>34</v>
      </c>
      <c r="G59" s="117"/>
      <c r="H59" s="33" t="s">
        <v>9</v>
      </c>
      <c r="I59" s="33"/>
      <c r="J59" s="36"/>
      <c r="K59" s="33"/>
    </row>
    <row r="60" spans="2:11" s="32" customFormat="1" ht="32.15" customHeight="1" x14ac:dyDescent="0.9">
      <c r="B60" s="33">
        <v>23</v>
      </c>
      <c r="C60" s="113" t="s">
        <v>133</v>
      </c>
      <c r="D60" s="113"/>
      <c r="E60" s="113"/>
      <c r="F60" s="117"/>
      <c r="G60" s="117"/>
      <c r="H60" s="26"/>
      <c r="I60" s="33"/>
      <c r="J60" s="36"/>
      <c r="K60" s="33"/>
    </row>
    <row r="61" spans="2:11" s="32" customFormat="1" ht="64.400000000000006" customHeight="1" x14ac:dyDescent="0.9">
      <c r="B61" s="33">
        <v>24</v>
      </c>
      <c r="C61" s="116" t="s">
        <v>183</v>
      </c>
      <c r="D61" s="116"/>
      <c r="E61" s="116"/>
      <c r="F61" s="117" t="s">
        <v>35</v>
      </c>
      <c r="G61" s="117"/>
      <c r="H61" s="33"/>
      <c r="I61" s="33"/>
      <c r="J61" s="36"/>
      <c r="K61" s="24"/>
    </row>
    <row r="62" spans="2:11" s="32" customFormat="1" ht="102.65" customHeight="1" x14ac:dyDescent="0.9">
      <c r="B62" s="33">
        <v>25</v>
      </c>
      <c r="C62" s="116" t="s">
        <v>184</v>
      </c>
      <c r="D62" s="116"/>
      <c r="E62" s="116"/>
      <c r="F62" s="117" t="s">
        <v>36</v>
      </c>
      <c r="G62" s="117"/>
      <c r="H62" s="34" t="s">
        <v>22</v>
      </c>
      <c r="I62" s="35"/>
      <c r="J62" s="36"/>
      <c r="K62" s="23"/>
    </row>
    <row r="63" spans="2:11" s="32" customFormat="1" ht="216.65" customHeight="1" x14ac:dyDescent="0.9">
      <c r="B63" s="33">
        <v>26</v>
      </c>
      <c r="C63" s="116" t="s">
        <v>185</v>
      </c>
      <c r="D63" s="116"/>
      <c r="E63" s="116"/>
      <c r="F63" s="117" t="s">
        <v>37</v>
      </c>
      <c r="G63" s="117"/>
      <c r="H63" s="34" t="s">
        <v>22</v>
      </c>
      <c r="I63" s="33"/>
      <c r="J63" s="36"/>
      <c r="K63" s="33"/>
    </row>
    <row r="64" spans="2:11" s="32" customFormat="1" ht="180.65" customHeight="1" x14ac:dyDescent="0.9">
      <c r="B64" s="33">
        <v>27</v>
      </c>
      <c r="C64" s="116" t="s">
        <v>186</v>
      </c>
      <c r="D64" s="116"/>
      <c r="E64" s="116"/>
      <c r="F64" s="117" t="s">
        <v>38</v>
      </c>
      <c r="G64" s="117"/>
      <c r="H64" s="34" t="s">
        <v>9</v>
      </c>
      <c r="I64" s="33">
        <f>J17</f>
        <v>0</v>
      </c>
      <c r="J64" s="36"/>
      <c r="K64" s="33"/>
    </row>
    <row r="65" spans="2:11" s="32" customFormat="1" ht="153" customHeight="1" x14ac:dyDescent="0.9">
      <c r="B65" s="33">
        <v>28</v>
      </c>
      <c r="C65" s="116" t="s">
        <v>39</v>
      </c>
      <c r="D65" s="116"/>
      <c r="E65" s="116"/>
      <c r="F65" s="117" t="s">
        <v>40</v>
      </c>
      <c r="G65" s="117"/>
      <c r="H65" s="34" t="s">
        <v>9</v>
      </c>
      <c r="I65" s="33"/>
      <c r="J65" s="36"/>
      <c r="K65" s="33"/>
    </row>
    <row r="66" spans="2:11" s="32" customFormat="1" ht="111.65" customHeight="1" x14ac:dyDescent="0.9">
      <c r="B66" s="33">
        <v>29</v>
      </c>
      <c r="C66" s="116" t="s">
        <v>187</v>
      </c>
      <c r="D66" s="116"/>
      <c r="E66" s="116"/>
      <c r="F66" s="117" t="s">
        <v>41</v>
      </c>
      <c r="G66" s="117"/>
      <c r="H66" s="34" t="s">
        <v>9</v>
      </c>
      <c r="I66" s="35"/>
      <c r="J66" s="36"/>
      <c r="K66" s="33"/>
    </row>
    <row r="67" spans="2:11" s="32" customFormat="1" ht="241.75" customHeight="1" x14ac:dyDescent="0.9">
      <c r="B67" s="33">
        <v>30</v>
      </c>
      <c r="C67" s="116" t="s">
        <v>188</v>
      </c>
      <c r="D67" s="116"/>
      <c r="E67" s="116"/>
      <c r="F67" s="117" t="s">
        <v>42</v>
      </c>
      <c r="G67" s="117"/>
      <c r="H67" s="34" t="s">
        <v>22</v>
      </c>
      <c r="I67" s="35"/>
      <c r="J67" s="36"/>
      <c r="K67" s="33"/>
    </row>
    <row r="68" spans="2:11" s="32" customFormat="1" ht="249" customHeight="1" x14ac:dyDescent="0.9">
      <c r="B68" s="33">
        <v>31</v>
      </c>
      <c r="C68" s="116" t="s">
        <v>134</v>
      </c>
      <c r="D68" s="116"/>
      <c r="E68" s="116"/>
      <c r="F68" s="117" t="s">
        <v>43</v>
      </c>
      <c r="G68" s="117"/>
      <c r="H68" s="34" t="s">
        <v>44</v>
      </c>
      <c r="I68" s="35"/>
      <c r="J68" s="36"/>
      <c r="K68" s="33"/>
    </row>
    <row r="69" spans="2:11" s="32" customFormat="1" ht="138" customHeight="1" x14ac:dyDescent="0.9">
      <c r="B69" s="33">
        <v>32</v>
      </c>
      <c r="C69" s="116" t="s">
        <v>189</v>
      </c>
      <c r="D69" s="116"/>
      <c r="E69" s="116"/>
      <c r="F69" s="117" t="s">
        <v>45</v>
      </c>
      <c r="G69" s="117"/>
      <c r="H69" s="34" t="s">
        <v>46</v>
      </c>
      <c r="I69" s="35">
        <f>J100</f>
        <v>0</v>
      </c>
      <c r="J69" s="36"/>
      <c r="K69" s="33"/>
    </row>
    <row r="70" spans="2:11" s="32" customFormat="1" ht="166.75" customHeight="1" x14ac:dyDescent="0.9">
      <c r="B70" s="33">
        <v>33</v>
      </c>
      <c r="C70" s="116" t="s">
        <v>190</v>
      </c>
      <c r="D70" s="116"/>
      <c r="E70" s="116"/>
      <c r="F70" s="117" t="s">
        <v>47</v>
      </c>
      <c r="G70" s="117"/>
      <c r="H70" s="34" t="s">
        <v>44</v>
      </c>
      <c r="I70" s="35"/>
      <c r="J70" s="36"/>
      <c r="K70" s="33"/>
    </row>
    <row r="71" spans="2:11" s="32" customFormat="1" ht="165" customHeight="1" x14ac:dyDescent="0.9">
      <c r="B71" s="33">
        <v>34</v>
      </c>
      <c r="C71" s="116" t="s">
        <v>191</v>
      </c>
      <c r="D71" s="116"/>
      <c r="E71" s="116"/>
      <c r="F71" s="117" t="s">
        <v>48</v>
      </c>
      <c r="G71" s="117"/>
      <c r="H71" s="34" t="s">
        <v>20</v>
      </c>
      <c r="I71" s="33"/>
      <c r="J71" s="36"/>
      <c r="K71" s="33"/>
    </row>
    <row r="72" spans="2:11" s="32" customFormat="1" ht="409.5" customHeight="1" x14ac:dyDescent="0.9">
      <c r="B72" s="33">
        <v>35</v>
      </c>
      <c r="C72" s="116" t="s">
        <v>192</v>
      </c>
      <c r="D72" s="116"/>
      <c r="E72" s="116"/>
      <c r="F72" s="117" t="s">
        <v>49</v>
      </c>
      <c r="G72" s="117"/>
      <c r="H72" s="34" t="s">
        <v>16</v>
      </c>
      <c r="I72" s="33"/>
      <c r="J72" s="36"/>
      <c r="K72" s="33"/>
    </row>
    <row r="73" spans="2:11" s="32" customFormat="1" ht="201" customHeight="1" x14ac:dyDescent="0.9">
      <c r="B73" s="33">
        <v>36</v>
      </c>
      <c r="C73" s="116" t="s">
        <v>193</v>
      </c>
      <c r="D73" s="116"/>
      <c r="E73" s="116"/>
      <c r="F73" s="117" t="s">
        <v>50</v>
      </c>
      <c r="G73" s="117"/>
      <c r="H73" s="33" t="s">
        <v>13</v>
      </c>
      <c r="I73" s="33"/>
      <c r="J73" s="36"/>
      <c r="K73" s="33"/>
    </row>
    <row r="74" spans="2:11" s="32" customFormat="1" ht="201" customHeight="1" x14ac:dyDescent="0.9">
      <c r="B74" s="33">
        <v>37</v>
      </c>
      <c r="C74" s="116" t="s">
        <v>194</v>
      </c>
      <c r="D74" s="116"/>
      <c r="E74" s="116"/>
      <c r="F74" s="117" t="s">
        <v>51</v>
      </c>
      <c r="G74" s="117"/>
      <c r="H74" s="33" t="s">
        <v>13</v>
      </c>
      <c r="I74" s="33"/>
      <c r="J74" s="36"/>
      <c r="K74" s="33"/>
    </row>
    <row r="75" spans="2:11" s="32" customFormat="1" ht="141" customHeight="1" x14ac:dyDescent="0.9">
      <c r="B75" s="33">
        <v>38</v>
      </c>
      <c r="C75" s="116" t="s">
        <v>52</v>
      </c>
      <c r="D75" s="116"/>
      <c r="E75" s="116"/>
      <c r="F75" s="118" t="s">
        <v>53</v>
      </c>
      <c r="G75" s="118"/>
      <c r="H75" s="33" t="s">
        <v>13</v>
      </c>
      <c r="I75" s="30"/>
      <c r="J75" s="36"/>
      <c r="K75" s="33"/>
    </row>
    <row r="76" spans="2:11" s="32" customFormat="1" ht="228.65" customHeight="1" x14ac:dyDescent="0.9">
      <c r="B76" s="33">
        <v>39</v>
      </c>
      <c r="C76" s="116" t="s">
        <v>54</v>
      </c>
      <c r="D76" s="116"/>
      <c r="E76" s="116"/>
      <c r="F76" s="118" t="s">
        <v>55</v>
      </c>
      <c r="G76" s="118"/>
      <c r="H76" s="33" t="s">
        <v>13</v>
      </c>
      <c r="I76" s="30"/>
      <c r="J76" s="36"/>
      <c r="K76" s="33"/>
    </row>
    <row r="77" spans="2:11" s="32" customFormat="1" ht="228.65" customHeight="1" x14ac:dyDescent="0.9">
      <c r="B77" s="33">
        <v>40</v>
      </c>
      <c r="C77" s="107" t="s">
        <v>135</v>
      </c>
      <c r="D77" s="107"/>
      <c r="E77" s="107"/>
      <c r="F77" s="118" t="s">
        <v>57</v>
      </c>
      <c r="G77" s="118"/>
      <c r="H77" s="33" t="s">
        <v>58</v>
      </c>
      <c r="I77" s="30">
        <f>J20</f>
        <v>0</v>
      </c>
      <c r="J77" s="36"/>
      <c r="K77" s="33"/>
    </row>
    <row r="78" spans="2:11" s="32" customFormat="1" ht="228.65" customHeight="1" x14ac:dyDescent="0.9">
      <c r="B78" s="33">
        <v>41</v>
      </c>
      <c r="C78" s="116" t="s">
        <v>59</v>
      </c>
      <c r="D78" s="116"/>
      <c r="E78" s="116"/>
      <c r="F78" s="117" t="s">
        <v>60</v>
      </c>
      <c r="G78" s="117"/>
      <c r="H78" s="23" t="s">
        <v>61</v>
      </c>
      <c r="I78" s="33"/>
      <c r="J78" s="36"/>
      <c r="K78" s="33"/>
    </row>
    <row r="79" spans="2:11" s="32" customFormat="1" ht="201" customHeight="1" x14ac:dyDescent="0.9">
      <c r="B79" s="33">
        <v>42</v>
      </c>
      <c r="C79" s="107" t="s">
        <v>62</v>
      </c>
      <c r="D79" s="107"/>
      <c r="E79" s="107"/>
      <c r="F79" s="117" t="s">
        <v>63</v>
      </c>
      <c r="G79" s="117"/>
      <c r="H79" s="23" t="s">
        <v>61</v>
      </c>
      <c r="I79" s="33"/>
      <c r="J79" s="36"/>
      <c r="K79" s="33"/>
    </row>
    <row r="80" spans="2:11" s="32" customFormat="1" ht="145.65" customHeight="1" x14ac:dyDescent="0.9">
      <c r="B80" s="33">
        <v>43</v>
      </c>
      <c r="C80" s="116" t="s">
        <v>136</v>
      </c>
      <c r="D80" s="116"/>
      <c r="E80" s="116"/>
      <c r="F80" s="117" t="s">
        <v>63</v>
      </c>
      <c r="G80" s="117"/>
      <c r="H80" s="23" t="s">
        <v>22</v>
      </c>
      <c r="I80" s="33"/>
      <c r="J80" s="36"/>
      <c r="K80" s="33"/>
    </row>
    <row r="81" spans="2:11" s="32" customFormat="1" ht="161.5" customHeight="1" x14ac:dyDescent="0.9">
      <c r="B81" s="33">
        <v>44</v>
      </c>
      <c r="C81" s="116" t="s">
        <v>137</v>
      </c>
      <c r="D81" s="116"/>
      <c r="E81" s="116"/>
      <c r="F81" s="117" t="s">
        <v>66</v>
      </c>
      <c r="G81" s="117"/>
      <c r="H81" s="23" t="s">
        <v>13</v>
      </c>
      <c r="I81" s="33"/>
      <c r="J81" s="36"/>
      <c r="K81" s="33"/>
    </row>
    <row r="82" spans="2:11" s="32" customFormat="1" ht="161.5" customHeight="1" x14ac:dyDescent="0.9">
      <c r="B82" s="33">
        <v>45</v>
      </c>
      <c r="C82" s="116" t="s">
        <v>71</v>
      </c>
      <c r="D82" s="116"/>
      <c r="E82" s="116"/>
      <c r="F82" s="117" t="s">
        <v>72</v>
      </c>
      <c r="G82" s="117"/>
      <c r="H82" s="23" t="s">
        <v>67</v>
      </c>
      <c r="I82" s="33"/>
      <c r="J82" s="36"/>
      <c r="K82" s="33"/>
    </row>
    <row r="83" spans="2:11" s="32" customFormat="1" ht="136.4" customHeight="1" x14ac:dyDescent="0.9">
      <c r="B83" s="33">
        <v>46</v>
      </c>
      <c r="C83" s="116" t="s">
        <v>138</v>
      </c>
      <c r="D83" s="116"/>
      <c r="E83" s="116"/>
      <c r="F83" s="117" t="s">
        <v>92</v>
      </c>
      <c r="G83" s="117"/>
      <c r="H83" s="23" t="s">
        <v>13</v>
      </c>
      <c r="I83" s="35">
        <v>0</v>
      </c>
      <c r="J83" s="36"/>
      <c r="K83" s="33"/>
    </row>
    <row r="84" spans="2:11" s="32" customFormat="1" ht="168" customHeight="1" x14ac:dyDescent="0.9">
      <c r="B84" s="33">
        <v>47</v>
      </c>
      <c r="C84" s="116" t="s">
        <v>75</v>
      </c>
      <c r="D84" s="116"/>
      <c r="E84" s="116"/>
      <c r="F84" s="117" t="s">
        <v>76</v>
      </c>
      <c r="G84" s="117"/>
      <c r="H84" s="23" t="s">
        <v>58</v>
      </c>
      <c r="I84" s="35"/>
      <c r="J84" s="36"/>
      <c r="K84" s="33">
        <v>0</v>
      </c>
    </row>
    <row r="85" spans="2:11" s="32" customFormat="1" ht="176.4" customHeight="1" x14ac:dyDescent="0.9">
      <c r="B85" s="33">
        <v>48</v>
      </c>
      <c r="C85" s="116" t="s">
        <v>139</v>
      </c>
      <c r="D85" s="116"/>
      <c r="E85" s="116"/>
      <c r="F85" s="108" t="s">
        <v>69</v>
      </c>
      <c r="G85" s="109"/>
      <c r="H85" s="22" t="s">
        <v>140</v>
      </c>
      <c r="I85" s="38"/>
      <c r="J85" s="38"/>
      <c r="K85" s="38"/>
    </row>
    <row r="86" spans="2:11" s="32" customFormat="1" ht="162.65" customHeight="1" x14ac:dyDescent="0.9">
      <c r="B86" s="33">
        <v>49</v>
      </c>
      <c r="C86" s="107" t="s">
        <v>73</v>
      </c>
      <c r="D86" s="107"/>
      <c r="E86" s="107"/>
      <c r="F86" s="108" t="s">
        <v>141</v>
      </c>
      <c r="G86" s="109"/>
      <c r="H86" s="22" t="s">
        <v>11</v>
      </c>
      <c r="I86" s="22"/>
      <c r="J86" s="22"/>
      <c r="K86" s="22"/>
    </row>
    <row r="87" spans="2:11" s="32" customFormat="1" ht="196.4" customHeight="1" x14ac:dyDescent="0.9">
      <c r="B87" s="33">
        <v>50</v>
      </c>
      <c r="C87" s="107" t="s">
        <v>81</v>
      </c>
      <c r="D87" s="107"/>
      <c r="E87" s="107"/>
      <c r="F87" s="108" t="s">
        <v>94</v>
      </c>
      <c r="G87" s="109"/>
      <c r="H87" s="22" t="s">
        <v>140</v>
      </c>
      <c r="I87" s="22"/>
      <c r="J87" s="22"/>
      <c r="K87" s="22"/>
    </row>
    <row r="88" spans="2:11" s="32" customFormat="1" ht="23" x14ac:dyDescent="0.95">
      <c r="B88" s="110" t="s">
        <v>142</v>
      </c>
      <c r="C88" s="111"/>
      <c r="D88" s="112"/>
      <c r="E88" s="39" t="s">
        <v>143</v>
      </c>
      <c r="F88" s="39"/>
      <c r="G88" s="39" t="s">
        <v>144</v>
      </c>
      <c r="H88" s="39" t="s">
        <v>145</v>
      </c>
      <c r="I88" s="37" t="s">
        <v>146</v>
      </c>
      <c r="J88" s="39" t="s">
        <v>4</v>
      </c>
      <c r="K88" s="39" t="s">
        <v>3</v>
      </c>
    </row>
    <row r="89" spans="2:11" s="32" customFormat="1" ht="23" x14ac:dyDescent="0.95">
      <c r="B89" s="37"/>
      <c r="C89" s="37"/>
      <c r="D89" s="37"/>
      <c r="E89" s="39"/>
      <c r="F89" s="39"/>
      <c r="G89" s="39"/>
      <c r="H89" s="39"/>
      <c r="I89" s="37"/>
      <c r="J89" s="39"/>
      <c r="K89" s="39"/>
    </row>
    <row r="90" spans="2:11" s="32" customFormat="1" ht="14.4" customHeight="1" x14ac:dyDescent="0.95">
      <c r="B90" s="40"/>
      <c r="C90" s="37"/>
      <c r="D90" s="37"/>
      <c r="E90" s="39"/>
      <c r="F90" s="39"/>
      <c r="G90" s="39"/>
      <c r="H90" s="39"/>
      <c r="I90" s="37"/>
      <c r="J90" s="39"/>
      <c r="K90" s="39"/>
    </row>
    <row r="91" spans="2:11" s="32" customFormat="1" ht="23" x14ac:dyDescent="0.95">
      <c r="B91" s="113" t="s">
        <v>147</v>
      </c>
      <c r="C91" s="113"/>
      <c r="D91" s="113"/>
      <c r="E91" s="113"/>
      <c r="F91" s="41"/>
      <c r="G91" s="41"/>
      <c r="H91" s="41"/>
      <c r="I91" s="34"/>
      <c r="J91" s="40"/>
      <c r="K91" s="39"/>
    </row>
    <row r="92" spans="2:11" s="32" customFormat="1" ht="23" x14ac:dyDescent="0.95">
      <c r="B92" s="114" t="s">
        <v>119</v>
      </c>
      <c r="C92" s="114"/>
      <c r="D92" s="114"/>
      <c r="E92" s="37">
        <v>0</v>
      </c>
      <c r="F92" s="41"/>
      <c r="G92" s="34">
        <v>5</v>
      </c>
      <c r="H92" s="34">
        <v>2</v>
      </c>
      <c r="I92" s="42">
        <v>4</v>
      </c>
      <c r="J92" s="43">
        <f>I92*H92*G92*E92</f>
        <v>0</v>
      </c>
      <c r="K92" s="39"/>
    </row>
    <row r="93" spans="2:11" s="32" customFormat="1" ht="23" x14ac:dyDescent="0.95">
      <c r="B93" s="115" t="s">
        <v>148</v>
      </c>
      <c r="C93" s="115"/>
      <c r="D93" s="115"/>
      <c r="E93" s="31"/>
      <c r="F93" s="41"/>
      <c r="G93" s="41"/>
      <c r="H93" s="41"/>
      <c r="I93" s="42"/>
      <c r="J93" s="43">
        <f>SUM(J92:J92)</f>
        <v>0</v>
      </c>
      <c r="K93" s="34" t="s">
        <v>16</v>
      </c>
    </row>
    <row r="94" spans="2:11" s="32" customFormat="1" ht="23" x14ac:dyDescent="0.95">
      <c r="B94" s="34"/>
      <c r="C94" s="44"/>
      <c r="D94" s="34"/>
      <c r="E94" s="31"/>
      <c r="F94" s="41"/>
      <c r="G94" s="41"/>
      <c r="H94" s="41"/>
      <c r="I94" s="42"/>
      <c r="J94" s="34"/>
      <c r="K94" s="34"/>
    </row>
    <row r="95" spans="2:11" s="32" customFormat="1" x14ac:dyDescent="0.9">
      <c r="B95" s="24"/>
      <c r="C95" s="23"/>
      <c r="D95" s="23"/>
      <c r="E95" s="25"/>
      <c r="F95" s="25"/>
      <c r="G95" s="25"/>
      <c r="H95" s="25"/>
      <c r="I95" s="23"/>
      <c r="J95" s="25"/>
      <c r="K95" s="24"/>
    </row>
    <row r="96" spans="2:11" s="32" customFormat="1" x14ac:dyDescent="0.9">
      <c r="B96" s="104" t="s">
        <v>149</v>
      </c>
      <c r="C96" s="104"/>
      <c r="D96" s="104"/>
      <c r="E96" s="45"/>
      <c r="F96" s="45"/>
      <c r="G96" s="25"/>
      <c r="H96" s="25"/>
      <c r="I96" s="23"/>
      <c r="J96" s="25"/>
      <c r="K96" s="24"/>
    </row>
    <row r="97" spans="2:11" s="32" customFormat="1" x14ac:dyDescent="0.9">
      <c r="B97" s="101" t="s">
        <v>150</v>
      </c>
      <c r="C97" s="101"/>
      <c r="D97" s="101"/>
      <c r="E97" s="46"/>
      <c r="F97" s="46"/>
      <c r="G97" s="25"/>
      <c r="H97" s="25"/>
      <c r="I97" s="23"/>
      <c r="J97" s="47">
        <f>J25</f>
        <v>0</v>
      </c>
      <c r="K97" s="24"/>
    </row>
    <row r="98" spans="2:11" s="32" customFormat="1" x14ac:dyDescent="0.9">
      <c r="B98" s="101" t="s">
        <v>151</v>
      </c>
      <c r="C98" s="101"/>
      <c r="D98" s="101"/>
      <c r="E98" s="46"/>
      <c r="F98" s="46"/>
      <c r="G98" s="25"/>
      <c r="H98" s="25"/>
      <c r="I98" s="23"/>
      <c r="J98" s="47">
        <f>J97*0.1</f>
        <v>0</v>
      </c>
      <c r="K98" s="24"/>
    </row>
    <row r="99" spans="2:11" s="32" customFormat="1" x14ac:dyDescent="0.9">
      <c r="B99" s="105" t="s">
        <v>148</v>
      </c>
      <c r="C99" s="105"/>
      <c r="D99" s="105"/>
      <c r="E99" s="46"/>
      <c r="F99" s="46"/>
      <c r="G99" s="25"/>
      <c r="H99" s="25"/>
      <c r="I99" s="23"/>
      <c r="J99" s="47">
        <f>SUM(J97:J98)</f>
        <v>0</v>
      </c>
      <c r="K99" s="23" t="s">
        <v>20</v>
      </c>
    </row>
    <row r="100" spans="2:11" s="32" customFormat="1" x14ac:dyDescent="0.9">
      <c r="B100" s="105" t="s">
        <v>148</v>
      </c>
      <c r="C100" s="105"/>
      <c r="D100" s="105"/>
      <c r="E100" s="46"/>
      <c r="F100" s="46"/>
      <c r="G100" s="25"/>
      <c r="H100" s="25"/>
      <c r="I100" s="23"/>
      <c r="J100" s="47">
        <f>ROUND(J99,0)</f>
        <v>0</v>
      </c>
      <c r="K100" s="23" t="s">
        <v>20</v>
      </c>
    </row>
    <row r="101" spans="2:11" s="32" customFormat="1" x14ac:dyDescent="0.9">
      <c r="B101" s="104" t="s">
        <v>152</v>
      </c>
      <c r="C101" s="104"/>
      <c r="D101" s="104"/>
      <c r="E101" s="15"/>
      <c r="F101" s="25"/>
      <c r="G101" s="25"/>
      <c r="H101" s="25"/>
      <c r="I101" s="30"/>
      <c r="J101" s="23"/>
      <c r="K101" s="23"/>
    </row>
    <row r="102" spans="2:11" s="32" customFormat="1" x14ac:dyDescent="0.9">
      <c r="B102" s="101" t="s">
        <v>153</v>
      </c>
      <c r="C102" s="101"/>
      <c r="D102" s="101"/>
      <c r="E102" s="15"/>
      <c r="F102" s="15"/>
      <c r="G102" s="25"/>
      <c r="H102" s="25"/>
      <c r="I102" s="23"/>
      <c r="J102" s="47">
        <f>J28</f>
        <v>0</v>
      </c>
      <c r="K102" s="23"/>
    </row>
    <row r="103" spans="2:11" s="32" customFormat="1" x14ac:dyDescent="0.9">
      <c r="B103" s="101" t="s">
        <v>151</v>
      </c>
      <c r="C103" s="101"/>
      <c r="D103" s="101"/>
      <c r="E103" s="15"/>
      <c r="F103" s="15"/>
      <c r="G103" s="25"/>
      <c r="H103" s="25"/>
      <c r="I103" s="23"/>
      <c r="J103" s="47">
        <f>J102*0.1</f>
        <v>0</v>
      </c>
      <c r="K103" s="23"/>
    </row>
    <row r="104" spans="2:11" s="32" customFormat="1" x14ac:dyDescent="0.9">
      <c r="B104" s="105" t="s">
        <v>148</v>
      </c>
      <c r="C104" s="105"/>
      <c r="D104" s="105"/>
      <c r="E104" s="15"/>
      <c r="F104" s="15"/>
      <c r="G104" s="25"/>
      <c r="H104" s="25"/>
      <c r="I104" s="23"/>
      <c r="J104" s="47">
        <f>SUM(J102:J103)</f>
        <v>0</v>
      </c>
      <c r="K104" s="23" t="s">
        <v>9</v>
      </c>
    </row>
    <row r="105" spans="2:11" s="32" customFormat="1" x14ac:dyDescent="0.9">
      <c r="B105" s="16"/>
      <c r="C105" s="48"/>
      <c r="D105" s="48"/>
      <c r="E105" s="15"/>
      <c r="F105" s="15"/>
      <c r="G105" s="25"/>
      <c r="H105" s="25"/>
      <c r="I105" s="23"/>
      <c r="J105" s="47"/>
      <c r="K105" s="23"/>
    </row>
    <row r="106" spans="2:11" s="32" customFormat="1" x14ac:dyDescent="0.9">
      <c r="B106" s="106" t="s">
        <v>154</v>
      </c>
      <c r="C106" s="106"/>
      <c r="D106" s="106"/>
      <c r="E106" s="106"/>
      <c r="F106" s="15"/>
      <c r="G106" s="25"/>
      <c r="H106" s="25"/>
      <c r="I106" s="23"/>
      <c r="J106" s="47"/>
      <c r="K106" s="23"/>
    </row>
    <row r="107" spans="2:11" s="32" customFormat="1" x14ac:dyDescent="0.9">
      <c r="B107" s="101" t="s">
        <v>155</v>
      </c>
      <c r="C107" s="101"/>
      <c r="D107" s="101"/>
      <c r="E107" s="15"/>
      <c r="F107" s="15"/>
      <c r="G107" s="25"/>
      <c r="H107" s="25"/>
      <c r="I107" s="23"/>
      <c r="J107" s="47">
        <f>J104</f>
        <v>0</v>
      </c>
      <c r="K107" s="24" t="s">
        <v>9</v>
      </c>
    </row>
    <row r="108" spans="2:11" s="32" customFormat="1" x14ac:dyDescent="0.9">
      <c r="B108" s="101"/>
      <c r="C108" s="101"/>
      <c r="D108" s="101"/>
      <c r="E108" s="15"/>
      <c r="F108" s="15"/>
      <c r="G108" s="102">
        <v>0</v>
      </c>
      <c r="H108" s="102"/>
      <c r="I108" s="102"/>
      <c r="J108" s="47">
        <f>J107/0.3</f>
        <v>0</v>
      </c>
      <c r="K108" s="24"/>
    </row>
    <row r="109" spans="2:11" s="32" customFormat="1" x14ac:dyDescent="0.9">
      <c r="B109" s="101" t="s">
        <v>156</v>
      </c>
      <c r="C109" s="101"/>
      <c r="D109" s="101"/>
      <c r="E109" s="45"/>
      <c r="F109" s="45"/>
      <c r="G109" s="45"/>
      <c r="H109" s="25"/>
      <c r="I109" s="23"/>
      <c r="J109" s="47">
        <f>ROUND(J108,0)</f>
        <v>0</v>
      </c>
      <c r="K109" s="23" t="s">
        <v>22</v>
      </c>
    </row>
    <row r="110" spans="2:11" x14ac:dyDescent="0.9">
      <c r="B110" s="24"/>
      <c r="C110" s="23"/>
      <c r="D110" s="23"/>
      <c r="E110" s="25"/>
      <c r="F110" s="25"/>
      <c r="G110" s="25"/>
      <c r="H110" s="25"/>
      <c r="I110" s="23"/>
      <c r="J110" s="25"/>
      <c r="K110" s="25"/>
    </row>
    <row r="111" spans="2:11" x14ac:dyDescent="0.9">
      <c r="B111" s="104" t="s">
        <v>157</v>
      </c>
      <c r="C111" s="104"/>
      <c r="D111" s="104"/>
      <c r="E111" s="15"/>
      <c r="F111" s="15"/>
      <c r="G111" s="25"/>
      <c r="H111" s="25"/>
      <c r="I111" s="23"/>
      <c r="J111" s="25"/>
      <c r="K111" s="25"/>
    </row>
    <row r="112" spans="2:11" x14ac:dyDescent="0.9">
      <c r="B112" s="101" t="s">
        <v>158</v>
      </c>
      <c r="C112" s="101"/>
      <c r="D112" s="101"/>
      <c r="E112" s="15"/>
      <c r="F112" s="15"/>
      <c r="G112" s="102">
        <v>0</v>
      </c>
      <c r="H112" s="102"/>
      <c r="I112" s="102"/>
      <c r="J112" s="47">
        <f>J109*0.5</f>
        <v>0</v>
      </c>
      <c r="K112" s="23" t="s">
        <v>44</v>
      </c>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4" t="s">
        <v>159</v>
      </c>
      <c r="C115" s="104"/>
      <c r="D115" s="104"/>
      <c r="E115" s="15"/>
      <c r="F115" s="15"/>
      <c r="I115" s="23"/>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101" t="s">
        <v>160</v>
      </c>
      <c r="C116" s="101"/>
      <c r="D116" s="101"/>
      <c r="E116" s="15"/>
      <c r="F116" s="15"/>
      <c r="G116" s="102">
        <v>0</v>
      </c>
      <c r="H116" s="102"/>
      <c r="I116" s="102"/>
      <c r="J116" s="47">
        <f>J113*1</f>
        <v>0</v>
      </c>
      <c r="K116" s="23" t="s">
        <v>44</v>
      </c>
      <c r="L116" s="14"/>
      <c r="M116" s="14"/>
      <c r="N116" s="14"/>
      <c r="O116" s="14"/>
      <c r="P116" s="14"/>
      <c r="Q116" s="14"/>
      <c r="R116" s="14"/>
      <c r="S116" s="14"/>
      <c r="T116" s="14"/>
      <c r="U116" s="14"/>
      <c r="V116" s="14"/>
      <c r="W116" s="14"/>
      <c r="X116" s="14"/>
      <c r="Y116" s="14"/>
      <c r="Z116" s="14"/>
      <c r="AA116" s="14"/>
      <c r="AB116" s="14"/>
      <c r="AC116" s="14"/>
      <c r="AD116" s="14"/>
    </row>
    <row r="117" spans="1:30" s="25" customFormat="1" x14ac:dyDescent="0.9">
      <c r="A117" s="49"/>
      <c r="B117" s="24"/>
      <c r="C117" s="23"/>
      <c r="D117" s="23"/>
      <c r="I117" s="23"/>
      <c r="L117" s="14"/>
      <c r="M117" s="14"/>
      <c r="N117" s="14"/>
      <c r="O117" s="14"/>
      <c r="P117" s="14"/>
      <c r="Q117" s="14"/>
      <c r="R117" s="14"/>
      <c r="S117" s="14"/>
      <c r="T117" s="14"/>
      <c r="U117" s="14"/>
      <c r="V117" s="14"/>
      <c r="W117" s="14"/>
      <c r="X117" s="14"/>
      <c r="Y117" s="14"/>
      <c r="Z117" s="14"/>
      <c r="AA117" s="14"/>
      <c r="AB117" s="14"/>
      <c r="AC117" s="14"/>
      <c r="AD117" s="14"/>
    </row>
    <row r="118" spans="1:30" x14ac:dyDescent="0.9">
      <c r="B118" s="103"/>
      <c r="C118" s="103"/>
      <c r="D118" s="103"/>
      <c r="E118" s="15"/>
      <c r="F118" s="15"/>
      <c r="G118" s="25"/>
      <c r="H118" s="25"/>
      <c r="I118" s="23"/>
      <c r="J118" s="24"/>
      <c r="K118" s="25"/>
    </row>
  </sheetData>
  <mergeCells count="144">
    <mergeCell ref="B15:K15"/>
    <mergeCell ref="C24:D24"/>
    <mergeCell ref="C25:D25"/>
    <mergeCell ref="C26:D26"/>
    <mergeCell ref="C27:D27"/>
    <mergeCell ref="C28:D28"/>
    <mergeCell ref="E9:K9"/>
    <mergeCell ref="B13:B14"/>
    <mergeCell ref="C13:C14"/>
    <mergeCell ref="D13:D14"/>
    <mergeCell ref="E13:E14"/>
    <mergeCell ref="G13:I13"/>
    <mergeCell ref="J13:J14"/>
    <mergeCell ref="K13:K14"/>
    <mergeCell ref="C39:E39"/>
    <mergeCell ref="F39:G39"/>
    <mergeCell ref="C40:E40"/>
    <mergeCell ref="F40:G40"/>
    <mergeCell ref="C41:E41"/>
    <mergeCell ref="F41:G41"/>
    <mergeCell ref="C29:D29"/>
    <mergeCell ref="C30:D30"/>
    <mergeCell ref="B35:J35"/>
    <mergeCell ref="C37:E37"/>
    <mergeCell ref="F37:G37"/>
    <mergeCell ref="C38:E38"/>
    <mergeCell ref="F38:G38"/>
    <mergeCell ref="C45:E45"/>
    <mergeCell ref="F45:G45"/>
    <mergeCell ref="C46:E46"/>
    <mergeCell ref="F46:G46"/>
    <mergeCell ref="C47:E47"/>
    <mergeCell ref="F47:G47"/>
    <mergeCell ref="C42:E42"/>
    <mergeCell ref="F42:G42"/>
    <mergeCell ref="C43:E43"/>
    <mergeCell ref="F43:G43"/>
    <mergeCell ref="C44:E44"/>
    <mergeCell ref="F44:G44"/>
    <mergeCell ref="C51:E51"/>
    <mergeCell ref="F51:G51"/>
    <mergeCell ref="C52:E52"/>
    <mergeCell ref="F52:G52"/>
    <mergeCell ref="C53:E53"/>
    <mergeCell ref="F53:G53"/>
    <mergeCell ref="C48:E48"/>
    <mergeCell ref="F48:G48"/>
    <mergeCell ref="C49:E49"/>
    <mergeCell ref="F49:G49"/>
    <mergeCell ref="C50:E50"/>
    <mergeCell ref="F50:G50"/>
    <mergeCell ref="C57:E57"/>
    <mergeCell ref="F57:G57"/>
    <mergeCell ref="C58:E58"/>
    <mergeCell ref="F58:G58"/>
    <mergeCell ref="C59:E59"/>
    <mergeCell ref="F59:G59"/>
    <mergeCell ref="C54:E54"/>
    <mergeCell ref="F54:G54"/>
    <mergeCell ref="C55:E55"/>
    <mergeCell ref="F55:G55"/>
    <mergeCell ref="C56:E56"/>
    <mergeCell ref="F56:G56"/>
    <mergeCell ref="C63:E63"/>
    <mergeCell ref="F63:G63"/>
    <mergeCell ref="C64:E64"/>
    <mergeCell ref="F64:G64"/>
    <mergeCell ref="C65:E65"/>
    <mergeCell ref="F65:G65"/>
    <mergeCell ref="C60:E60"/>
    <mergeCell ref="F60:G60"/>
    <mergeCell ref="C61:E61"/>
    <mergeCell ref="F61:G61"/>
    <mergeCell ref="C62:E62"/>
    <mergeCell ref="F62:G62"/>
    <mergeCell ref="C69:E69"/>
    <mergeCell ref="F69:G69"/>
    <mergeCell ref="C70:E70"/>
    <mergeCell ref="F70:G70"/>
    <mergeCell ref="C71:E71"/>
    <mergeCell ref="F71:G71"/>
    <mergeCell ref="C66:E66"/>
    <mergeCell ref="F66:G66"/>
    <mergeCell ref="C67:E67"/>
    <mergeCell ref="F67:G67"/>
    <mergeCell ref="C68:E68"/>
    <mergeCell ref="F68:G68"/>
    <mergeCell ref="C75:E75"/>
    <mergeCell ref="F75:G75"/>
    <mergeCell ref="C76:E76"/>
    <mergeCell ref="F76:G76"/>
    <mergeCell ref="C77:E77"/>
    <mergeCell ref="F77:G77"/>
    <mergeCell ref="C72:E72"/>
    <mergeCell ref="F72:G72"/>
    <mergeCell ref="C73:E73"/>
    <mergeCell ref="F73:G73"/>
    <mergeCell ref="C74:E74"/>
    <mergeCell ref="F74:G74"/>
    <mergeCell ref="C81:E81"/>
    <mergeCell ref="F81:G81"/>
    <mergeCell ref="C82:E82"/>
    <mergeCell ref="F82:G82"/>
    <mergeCell ref="C83:E83"/>
    <mergeCell ref="F83:G83"/>
    <mergeCell ref="C78:E78"/>
    <mergeCell ref="F78:G78"/>
    <mergeCell ref="C79:E79"/>
    <mergeCell ref="F79:G79"/>
    <mergeCell ref="C80:E80"/>
    <mergeCell ref="F80:G80"/>
    <mergeCell ref="C87:E87"/>
    <mergeCell ref="F87:G87"/>
    <mergeCell ref="B88:D88"/>
    <mergeCell ref="B91:E91"/>
    <mergeCell ref="B92:D92"/>
    <mergeCell ref="B93:D93"/>
    <mergeCell ref="C84:E84"/>
    <mergeCell ref="F84:G84"/>
    <mergeCell ref="C85:E85"/>
    <mergeCell ref="F85:G85"/>
    <mergeCell ref="C86:E86"/>
    <mergeCell ref="F86:G86"/>
    <mergeCell ref="B102:D102"/>
    <mergeCell ref="B103:D103"/>
    <mergeCell ref="B104:D104"/>
    <mergeCell ref="B106:E106"/>
    <mergeCell ref="B107:D107"/>
    <mergeCell ref="B108:D108"/>
    <mergeCell ref="B96:D96"/>
    <mergeCell ref="B97:D97"/>
    <mergeCell ref="B98:D98"/>
    <mergeCell ref="B99:D99"/>
    <mergeCell ref="B100:D100"/>
    <mergeCell ref="B101:D101"/>
    <mergeCell ref="B116:D116"/>
    <mergeCell ref="G116:I116"/>
    <mergeCell ref="B118:D118"/>
    <mergeCell ref="G108:I108"/>
    <mergeCell ref="B109:D109"/>
    <mergeCell ref="B111:D111"/>
    <mergeCell ref="B112:D112"/>
    <mergeCell ref="G112:I112"/>
    <mergeCell ref="B115:D115"/>
  </mergeCells>
  <pageMargins left="0.70866141732283472" right="0.70866141732283472" top="0.74803149606299213" bottom="0.74803149606299213" header="0.31496062992125984" footer="0.31496062992125984"/>
  <pageSetup scale="50" fitToHeight="14" orientation="landscape" r:id="rId1"/>
  <headerFooter>
    <oddHeader>&amp;A</oddHeader>
    <oddFooter>Page &amp;P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3B7F0-1467-4F76-8754-0CFE422E77AC}">
  <sheetPr>
    <tabColor rgb="FFFFFF00"/>
    <pageSetUpPr fitToPage="1"/>
  </sheetPr>
  <dimension ref="A2:AD118"/>
  <sheetViews>
    <sheetView view="pageBreakPreview" zoomScale="55" zoomScaleNormal="54" zoomScaleSheetLayoutView="55"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300</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7.3+3.5+3.5</f>
        <v>14.3</v>
      </c>
      <c r="H16" s="23"/>
      <c r="I16" s="24"/>
      <c r="J16" s="23"/>
      <c r="K16" s="23" t="s">
        <v>213</v>
      </c>
    </row>
    <row r="17" spans="2:11" ht="56.15" customHeight="1" x14ac:dyDescent="0.9">
      <c r="B17" s="22" t="s">
        <v>209</v>
      </c>
      <c r="C17" s="23" t="s">
        <v>302</v>
      </c>
      <c r="D17" s="23" t="s">
        <v>301</v>
      </c>
      <c r="E17" s="23" t="s">
        <v>303</v>
      </c>
      <c r="F17" s="23">
        <v>1</v>
      </c>
      <c r="G17" s="23">
        <v>1</v>
      </c>
      <c r="H17" s="23">
        <v>1</v>
      </c>
      <c r="I17" s="24"/>
      <c r="J17" s="23">
        <f>H17*G17</f>
        <v>1</v>
      </c>
      <c r="K17" s="23" t="s">
        <v>270</v>
      </c>
    </row>
    <row r="18" spans="2:11" ht="56.15" customHeight="1" x14ac:dyDescent="0.9">
      <c r="B18" s="22"/>
      <c r="C18" s="23"/>
      <c r="D18" s="23"/>
      <c r="E18" s="23"/>
      <c r="F18" s="23"/>
      <c r="G18" s="23"/>
      <c r="H18" s="23"/>
      <c r="I18" s="24"/>
      <c r="J18" s="23"/>
      <c r="K18" s="23"/>
    </row>
    <row r="19" spans="2:11" ht="56.15" customHeight="1" x14ac:dyDescent="0.9">
      <c r="B19" s="22"/>
      <c r="C19" s="23"/>
      <c r="D19" s="23"/>
      <c r="E19" s="23"/>
      <c r="F19" s="23"/>
      <c r="G19" s="23"/>
      <c r="H19" s="23"/>
      <c r="I19" s="24"/>
      <c r="J19" s="23"/>
      <c r="K19" s="23"/>
    </row>
    <row r="20" spans="2:11" ht="56.15" customHeight="1" x14ac:dyDescent="0.9">
      <c r="B20" s="22"/>
      <c r="C20" s="23"/>
      <c r="D20" s="23"/>
      <c r="E20" s="23"/>
      <c r="F20" s="23"/>
      <c r="G20" s="23"/>
      <c r="H20" s="23"/>
      <c r="I20" s="23"/>
      <c r="J20" s="23"/>
      <c r="K20" s="23"/>
    </row>
    <row r="21" spans="2:11" ht="68.400000000000006" customHeight="1" x14ac:dyDescent="0.9">
      <c r="B21" s="24"/>
      <c r="C21" s="23"/>
      <c r="D21" s="23"/>
      <c r="E21" s="23"/>
      <c r="F21" s="23"/>
      <c r="G21" s="23"/>
      <c r="H21" s="23"/>
      <c r="I21" s="25"/>
      <c r="J21" s="23"/>
      <c r="K21" s="23"/>
    </row>
    <row r="22" spans="2:11" x14ac:dyDescent="0.9">
      <c r="B22" s="24"/>
      <c r="C22" s="23"/>
      <c r="D22" s="23"/>
      <c r="E22" s="25"/>
      <c r="F22" s="25"/>
      <c r="G22" s="25"/>
      <c r="H22" s="25"/>
      <c r="I22" s="25"/>
      <c r="J22" s="25"/>
      <c r="K22" s="24"/>
    </row>
    <row r="23" spans="2:11" ht="22.5" customHeight="1" x14ac:dyDescent="0.9">
      <c r="B23" s="26" t="s">
        <v>120</v>
      </c>
      <c r="C23" s="16"/>
      <c r="D23" s="16"/>
      <c r="E23" s="27"/>
      <c r="F23" s="27"/>
      <c r="G23" s="28"/>
      <c r="H23" s="25"/>
      <c r="I23" s="21"/>
      <c r="J23" s="29"/>
      <c r="K23" s="24"/>
    </row>
    <row r="24" spans="2:11" ht="22.5" customHeight="1" x14ac:dyDescent="0.9">
      <c r="B24" s="26"/>
      <c r="C24" s="123" t="s">
        <v>121</v>
      </c>
      <c r="D24" s="123"/>
      <c r="E24" s="27"/>
      <c r="F24" s="27"/>
      <c r="G24" s="28"/>
      <c r="H24" s="25"/>
      <c r="I24" s="16" t="s">
        <v>13</v>
      </c>
      <c r="J24" s="29">
        <v>0</v>
      </c>
      <c r="K24" s="24"/>
    </row>
    <row r="25" spans="2:11" ht="22.5" customHeight="1" x14ac:dyDescent="0.9">
      <c r="B25" s="26"/>
      <c r="C25" s="119" t="s">
        <v>122</v>
      </c>
      <c r="D25" s="119"/>
      <c r="E25" s="22"/>
      <c r="F25" s="22"/>
      <c r="G25" s="23"/>
      <c r="H25" s="23"/>
      <c r="I25" s="16" t="s">
        <v>13</v>
      </c>
      <c r="J25" s="29">
        <f>J17</f>
        <v>1</v>
      </c>
      <c r="K25" s="24"/>
    </row>
    <row r="26" spans="2:11" ht="22.5" customHeight="1" x14ac:dyDescent="0.9">
      <c r="B26" s="26"/>
      <c r="C26" s="119" t="s">
        <v>123</v>
      </c>
      <c r="D26" s="119"/>
      <c r="E26" s="22"/>
      <c r="F26" s="22"/>
      <c r="G26" s="23"/>
      <c r="H26" s="23"/>
      <c r="I26" s="16" t="s">
        <v>61</v>
      </c>
      <c r="J26" s="29">
        <v>0</v>
      </c>
      <c r="K26" s="24"/>
    </row>
    <row r="27" spans="2:11" ht="22.5" customHeight="1" x14ac:dyDescent="0.9">
      <c r="B27" s="26"/>
      <c r="C27" s="119" t="s">
        <v>124</v>
      </c>
      <c r="D27" s="119"/>
      <c r="E27" s="22"/>
      <c r="F27" s="22"/>
      <c r="G27" s="23"/>
      <c r="H27" s="23"/>
      <c r="I27" s="16" t="s">
        <v>61</v>
      </c>
      <c r="J27" s="29">
        <v>0</v>
      </c>
      <c r="K27" s="24"/>
    </row>
    <row r="28" spans="2:11" ht="22.5" customHeight="1" x14ac:dyDescent="0.9">
      <c r="B28" s="26"/>
      <c r="C28" s="106" t="s">
        <v>125</v>
      </c>
      <c r="D28" s="106"/>
      <c r="E28" s="22"/>
      <c r="F28" s="22"/>
      <c r="G28" s="23"/>
      <c r="H28" s="23"/>
      <c r="I28" s="16" t="s">
        <v>61</v>
      </c>
      <c r="J28" s="29">
        <v>0</v>
      </c>
      <c r="K28" s="24"/>
    </row>
    <row r="29" spans="2:11" ht="22.5" customHeight="1" x14ac:dyDescent="0.9">
      <c r="B29" s="26"/>
      <c r="C29" s="119" t="s">
        <v>126</v>
      </c>
      <c r="D29" s="119"/>
      <c r="E29" s="22"/>
      <c r="F29" s="22"/>
      <c r="G29" s="23"/>
      <c r="H29" s="23"/>
      <c r="I29" s="16" t="s">
        <v>16</v>
      </c>
      <c r="J29" s="29">
        <v>0</v>
      </c>
      <c r="K29" s="24"/>
    </row>
    <row r="30" spans="2:11" ht="22.5" customHeight="1" x14ac:dyDescent="0.9">
      <c r="B30" s="24"/>
      <c r="C30" s="102"/>
      <c r="D30" s="102"/>
      <c r="E30" s="25"/>
      <c r="F30" s="25"/>
      <c r="G30" s="25"/>
      <c r="H30" s="25"/>
      <c r="I30" s="25"/>
      <c r="J30" s="29"/>
      <c r="K30" s="24"/>
    </row>
    <row r="31" spans="2:11" ht="21.65" customHeight="1" x14ac:dyDescent="0.9">
      <c r="B31" s="24"/>
      <c r="C31" s="25"/>
      <c r="D31" s="25"/>
      <c r="E31" s="25"/>
      <c r="F31" s="25"/>
      <c r="G31" s="25"/>
      <c r="H31" s="25"/>
      <c r="I31" s="25"/>
      <c r="J31" s="29"/>
      <c r="K31" s="30"/>
    </row>
    <row r="32" spans="2:11" ht="21.65" customHeight="1" x14ac:dyDescent="0.9">
      <c r="B32" s="22"/>
      <c r="C32" s="25"/>
      <c r="D32" s="25"/>
      <c r="E32" s="25"/>
      <c r="F32" s="25"/>
      <c r="G32" s="25"/>
      <c r="H32" s="25"/>
      <c r="I32" s="25"/>
      <c r="J32" s="29"/>
      <c r="K32" s="30"/>
    </row>
    <row r="33" spans="2:11" x14ac:dyDescent="0.9">
      <c r="B33" s="22"/>
      <c r="C33" s="22"/>
      <c r="D33" s="22"/>
      <c r="E33" s="22"/>
      <c r="F33" s="22"/>
      <c r="G33" s="25"/>
      <c r="H33" s="25"/>
      <c r="I33" s="25"/>
      <c r="J33" s="30"/>
      <c r="K33" s="24"/>
    </row>
    <row r="34" spans="2:11" x14ac:dyDescent="0.9">
      <c r="B34" s="24"/>
      <c r="C34" s="23"/>
      <c r="D34" s="23"/>
      <c r="E34" s="25"/>
      <c r="F34" s="25"/>
      <c r="G34" s="25"/>
      <c r="H34" s="25"/>
      <c r="I34" s="25"/>
      <c r="J34" s="25"/>
      <c r="K34" s="24"/>
    </row>
    <row r="35" spans="2:11" ht="23" x14ac:dyDescent="0.9">
      <c r="B35" s="120" t="s">
        <v>127</v>
      </c>
      <c r="C35" s="120"/>
      <c r="D35" s="120"/>
      <c r="E35" s="120"/>
      <c r="F35" s="120"/>
      <c r="G35" s="120"/>
      <c r="H35" s="120"/>
      <c r="I35" s="120"/>
      <c r="J35" s="120"/>
      <c r="K35" s="24"/>
    </row>
    <row r="36" spans="2:11" x14ac:dyDescent="0.9">
      <c r="B36" s="23"/>
      <c r="C36" s="23"/>
      <c r="D36" s="23"/>
      <c r="E36" s="25"/>
      <c r="F36" s="25"/>
      <c r="G36" s="25"/>
      <c r="H36" s="25"/>
      <c r="I36" s="25"/>
      <c r="J36" s="25"/>
      <c r="K36" s="24"/>
    </row>
    <row r="37" spans="2:11" s="32" customFormat="1" ht="29.15" customHeight="1" x14ac:dyDescent="0.9">
      <c r="B37" s="27" t="s">
        <v>0</v>
      </c>
      <c r="C37" s="121" t="s">
        <v>1</v>
      </c>
      <c r="D37" s="121"/>
      <c r="E37" s="121"/>
      <c r="F37" s="121" t="s">
        <v>2</v>
      </c>
      <c r="G37" s="121"/>
      <c r="H37" s="16" t="s">
        <v>3</v>
      </c>
      <c r="I37" s="16" t="s">
        <v>4</v>
      </c>
      <c r="J37" s="16" t="s">
        <v>128</v>
      </c>
      <c r="K37" s="16" t="s">
        <v>129</v>
      </c>
    </row>
    <row r="38" spans="2:11" s="32" customFormat="1" ht="162" customHeight="1" x14ac:dyDescent="0.9">
      <c r="B38" s="33">
        <v>1</v>
      </c>
      <c r="C38" s="116" t="s">
        <v>162</v>
      </c>
      <c r="D38" s="116"/>
      <c r="E38" s="116"/>
      <c r="F38" s="117" t="s">
        <v>6</v>
      </c>
      <c r="G38" s="117"/>
      <c r="H38" s="34" t="s">
        <v>130</v>
      </c>
      <c r="I38" s="35">
        <v>0</v>
      </c>
      <c r="J38" s="36"/>
      <c r="K38" s="33"/>
    </row>
    <row r="39" spans="2:11" s="32" customFormat="1" ht="209.5" customHeight="1" x14ac:dyDescent="0.9">
      <c r="B39" s="33">
        <v>2</v>
      </c>
      <c r="C39" s="116" t="s">
        <v>163</v>
      </c>
      <c r="D39" s="116"/>
      <c r="E39" s="116"/>
      <c r="F39" s="117" t="s">
        <v>8</v>
      </c>
      <c r="G39" s="117"/>
      <c r="H39" s="33" t="s">
        <v>9</v>
      </c>
      <c r="I39" s="33"/>
      <c r="J39" s="36"/>
      <c r="K39" s="33"/>
    </row>
    <row r="40" spans="2:11" s="32" customFormat="1" ht="236.5" customHeight="1" x14ac:dyDescent="0.9">
      <c r="B40" s="33">
        <v>3</v>
      </c>
      <c r="C40" s="116" t="s">
        <v>164</v>
      </c>
      <c r="D40" s="116"/>
      <c r="E40" s="116"/>
      <c r="F40" s="117" t="s">
        <v>10</v>
      </c>
      <c r="G40" s="117"/>
      <c r="H40" s="33" t="s">
        <v>11</v>
      </c>
      <c r="I40" s="33"/>
      <c r="J40" s="36"/>
      <c r="K40" s="33"/>
    </row>
    <row r="41" spans="2:11" s="32" customFormat="1" ht="195" customHeight="1" x14ac:dyDescent="0.9">
      <c r="B41" s="33">
        <v>4</v>
      </c>
      <c r="C41" s="116" t="s">
        <v>165</v>
      </c>
      <c r="D41" s="116"/>
      <c r="E41" s="116"/>
      <c r="F41" s="117" t="s">
        <v>12</v>
      </c>
      <c r="G41" s="117"/>
      <c r="H41" s="33" t="s">
        <v>13</v>
      </c>
      <c r="I41" s="33"/>
      <c r="J41" s="36"/>
      <c r="K41" s="33"/>
    </row>
    <row r="42" spans="2:11" s="32" customFormat="1" ht="88.4" customHeight="1" x14ac:dyDescent="0.9">
      <c r="B42" s="33">
        <v>5</v>
      </c>
      <c r="C42" s="116" t="s">
        <v>166</v>
      </c>
      <c r="D42" s="116"/>
      <c r="E42" s="116"/>
      <c r="F42" s="117" t="s">
        <v>14</v>
      </c>
      <c r="G42" s="117"/>
      <c r="H42" s="33" t="s">
        <v>9</v>
      </c>
      <c r="I42" s="35">
        <f>J16</f>
        <v>0</v>
      </c>
      <c r="J42" s="36"/>
      <c r="K42" s="33"/>
    </row>
    <row r="43" spans="2:11" s="32" customFormat="1" ht="272.5" customHeight="1" x14ac:dyDescent="0.9">
      <c r="B43" s="33">
        <v>6</v>
      </c>
      <c r="C43" s="116" t="s">
        <v>167</v>
      </c>
      <c r="D43" s="116"/>
      <c r="E43" s="116"/>
      <c r="F43" s="117" t="s">
        <v>15</v>
      </c>
      <c r="G43" s="117"/>
      <c r="H43" s="34" t="s">
        <v>16</v>
      </c>
      <c r="I43" s="35">
        <f>J93</f>
        <v>0</v>
      </c>
      <c r="J43" s="36"/>
      <c r="K43" s="33"/>
    </row>
    <row r="44" spans="2:11" s="32" customFormat="1" ht="192" customHeight="1" x14ac:dyDescent="0.9">
      <c r="B44" s="33">
        <v>7</v>
      </c>
      <c r="C44" s="116" t="s">
        <v>168</v>
      </c>
      <c r="D44" s="116"/>
      <c r="E44" s="116"/>
      <c r="F44" s="117" t="s">
        <v>17</v>
      </c>
      <c r="G44" s="117"/>
      <c r="H44" s="34" t="s">
        <v>18</v>
      </c>
      <c r="I44" s="33"/>
      <c r="J44" s="36"/>
      <c r="K44" s="33"/>
    </row>
    <row r="45" spans="2:11" s="32" customFormat="1" ht="232.75" customHeight="1" x14ac:dyDescent="0.9">
      <c r="B45" s="33">
        <v>8</v>
      </c>
      <c r="C45" s="116" t="s">
        <v>169</v>
      </c>
      <c r="D45" s="116"/>
      <c r="E45" s="116"/>
      <c r="F45" s="117" t="s">
        <v>161</v>
      </c>
      <c r="G45" s="117"/>
      <c r="H45" s="34" t="s">
        <v>20</v>
      </c>
      <c r="I45" s="33"/>
      <c r="J45" s="36"/>
      <c r="K45" s="33"/>
    </row>
    <row r="46" spans="2:11" s="32" customFormat="1" ht="292.5" customHeight="1" x14ac:dyDescent="0.9">
      <c r="B46" s="33">
        <v>9</v>
      </c>
      <c r="C46" s="116" t="s">
        <v>170</v>
      </c>
      <c r="D46" s="116"/>
      <c r="E46" s="116"/>
      <c r="F46" s="117" t="s">
        <v>21</v>
      </c>
      <c r="G46" s="117"/>
      <c r="H46" s="34" t="s">
        <v>22</v>
      </c>
      <c r="I46" s="33"/>
      <c r="J46" s="36"/>
      <c r="K46" s="33"/>
    </row>
    <row r="47" spans="2:11" s="32" customFormat="1" ht="262.64999999999998" customHeight="1" x14ac:dyDescent="0.9">
      <c r="B47" s="33">
        <v>10</v>
      </c>
      <c r="C47" s="116" t="s">
        <v>171</v>
      </c>
      <c r="D47" s="116"/>
      <c r="E47" s="116"/>
      <c r="F47" s="117" t="s">
        <v>23</v>
      </c>
      <c r="G47" s="117"/>
      <c r="H47" s="34" t="s">
        <v>22</v>
      </c>
      <c r="I47" s="33"/>
      <c r="J47" s="36"/>
      <c r="K47" s="33"/>
    </row>
    <row r="48" spans="2:11" s="32" customFormat="1" ht="249" customHeight="1" x14ac:dyDescent="0.9">
      <c r="B48" s="33">
        <v>11</v>
      </c>
      <c r="C48" s="116" t="s">
        <v>172</v>
      </c>
      <c r="D48" s="116"/>
      <c r="E48" s="116"/>
      <c r="F48" s="117" t="s">
        <v>24</v>
      </c>
      <c r="G48" s="117"/>
      <c r="H48" s="34" t="s">
        <v>22</v>
      </c>
      <c r="I48" s="33"/>
      <c r="J48" s="36"/>
      <c r="K48" s="33"/>
    </row>
    <row r="49" spans="2:11" s="32" customFormat="1" ht="145.65" customHeight="1" x14ac:dyDescent="0.9">
      <c r="B49" s="33">
        <v>12</v>
      </c>
      <c r="C49" s="116" t="s">
        <v>173</v>
      </c>
      <c r="D49" s="116"/>
      <c r="E49" s="116"/>
      <c r="F49" s="117" t="s">
        <v>25</v>
      </c>
      <c r="G49" s="117"/>
      <c r="H49" s="34" t="s">
        <v>22</v>
      </c>
      <c r="I49" s="33"/>
      <c r="J49" s="36"/>
      <c r="K49" s="33"/>
    </row>
    <row r="50" spans="2:11" s="32" customFormat="1" ht="282.64999999999998" customHeight="1" x14ac:dyDescent="0.9">
      <c r="B50" s="33">
        <v>13</v>
      </c>
      <c r="C50" s="116" t="s">
        <v>174</v>
      </c>
      <c r="D50" s="116"/>
      <c r="E50" s="116"/>
      <c r="F50" s="117" t="s">
        <v>26</v>
      </c>
      <c r="G50" s="117"/>
      <c r="H50" s="34" t="s">
        <v>22</v>
      </c>
      <c r="I50" s="33"/>
      <c r="J50" s="36"/>
      <c r="K50" s="33"/>
    </row>
    <row r="51" spans="2:11" s="32" customFormat="1" ht="166.75" customHeight="1" x14ac:dyDescent="0.9">
      <c r="B51" s="33">
        <v>14</v>
      </c>
      <c r="C51" s="116" t="s">
        <v>175</v>
      </c>
      <c r="D51" s="116"/>
      <c r="E51" s="116"/>
      <c r="F51" s="117" t="s">
        <v>27</v>
      </c>
      <c r="G51" s="117"/>
      <c r="H51" s="34" t="s">
        <v>22</v>
      </c>
      <c r="I51" s="33"/>
      <c r="J51" s="36"/>
      <c r="K51" s="33"/>
    </row>
    <row r="52" spans="2:11" s="32" customFormat="1" ht="270.64999999999998" customHeight="1" x14ac:dyDescent="0.9">
      <c r="B52" s="33">
        <v>15</v>
      </c>
      <c r="C52" s="116" t="s">
        <v>176</v>
      </c>
      <c r="D52" s="116"/>
      <c r="E52" s="116"/>
      <c r="F52" s="117" t="s">
        <v>28</v>
      </c>
      <c r="G52" s="117"/>
      <c r="H52" s="33" t="s">
        <v>9</v>
      </c>
      <c r="I52" s="33"/>
      <c r="J52" s="36"/>
      <c r="K52" s="33"/>
    </row>
    <row r="53" spans="2:11" s="32" customFormat="1" ht="267" customHeight="1" x14ac:dyDescent="0.9">
      <c r="B53" s="33">
        <v>16</v>
      </c>
      <c r="C53" s="116" t="s">
        <v>177</v>
      </c>
      <c r="D53" s="116"/>
      <c r="E53" s="116"/>
      <c r="F53" s="117" t="s">
        <v>29</v>
      </c>
      <c r="G53" s="117"/>
      <c r="H53" s="33" t="s">
        <v>13</v>
      </c>
      <c r="I53" s="33">
        <f>J21</f>
        <v>0</v>
      </c>
      <c r="J53" s="36"/>
      <c r="K53" s="33"/>
    </row>
    <row r="54" spans="2:11" s="32" customFormat="1" ht="52.75" customHeight="1" x14ac:dyDescent="0.9">
      <c r="B54" s="33">
        <v>17</v>
      </c>
      <c r="C54" s="113" t="s">
        <v>131</v>
      </c>
      <c r="D54" s="113"/>
      <c r="E54" s="113"/>
      <c r="F54" s="117" t="s">
        <v>132</v>
      </c>
      <c r="G54" s="117"/>
      <c r="H54" s="37"/>
      <c r="I54" s="33"/>
      <c r="J54" s="36"/>
      <c r="K54" s="33"/>
    </row>
    <row r="55" spans="2:11" s="32" customFormat="1" ht="87" customHeight="1" x14ac:dyDescent="0.9">
      <c r="B55" s="33">
        <v>18</v>
      </c>
      <c r="C55" s="116" t="s">
        <v>178</v>
      </c>
      <c r="D55" s="116"/>
      <c r="E55" s="116"/>
      <c r="F55" s="117" t="s">
        <v>30</v>
      </c>
      <c r="G55" s="117"/>
      <c r="H55" s="33" t="s">
        <v>9</v>
      </c>
      <c r="I55" s="33"/>
      <c r="J55" s="36"/>
      <c r="K55" s="33"/>
    </row>
    <row r="56" spans="2:11" s="32" customFormat="1" ht="163.4" customHeight="1" x14ac:dyDescent="0.9">
      <c r="B56" s="33">
        <v>19</v>
      </c>
      <c r="C56" s="116" t="s">
        <v>179</v>
      </c>
      <c r="D56" s="116"/>
      <c r="E56" s="116"/>
      <c r="F56" s="117" t="s">
        <v>31</v>
      </c>
      <c r="G56" s="117"/>
      <c r="H56" s="33" t="s">
        <v>9</v>
      </c>
      <c r="I56" s="35"/>
      <c r="J56" s="36"/>
      <c r="K56" s="23"/>
    </row>
    <row r="57" spans="2:11" s="32" customFormat="1" ht="122.4" customHeight="1" x14ac:dyDescent="0.9">
      <c r="B57" s="33">
        <v>20</v>
      </c>
      <c r="C57" s="116" t="s">
        <v>180</v>
      </c>
      <c r="D57" s="116"/>
      <c r="E57" s="116"/>
      <c r="F57" s="117" t="s">
        <v>32</v>
      </c>
      <c r="G57" s="117"/>
      <c r="H57" s="33" t="s">
        <v>9</v>
      </c>
      <c r="I57" s="33">
        <v>0</v>
      </c>
      <c r="J57" s="36"/>
      <c r="K57" s="33"/>
    </row>
    <row r="58" spans="2:11" s="32" customFormat="1" ht="103.75" customHeight="1" x14ac:dyDescent="0.9">
      <c r="B58" s="33">
        <v>21</v>
      </c>
      <c r="C58" s="116" t="s">
        <v>181</v>
      </c>
      <c r="D58" s="116"/>
      <c r="E58" s="116"/>
      <c r="F58" s="117" t="s">
        <v>33</v>
      </c>
      <c r="G58" s="117"/>
      <c r="H58" s="33" t="s">
        <v>9</v>
      </c>
      <c r="J58" s="36"/>
      <c r="K58" s="33"/>
    </row>
    <row r="59" spans="2:11" s="32" customFormat="1" ht="214.75" customHeight="1" x14ac:dyDescent="0.9">
      <c r="B59" s="33">
        <v>22</v>
      </c>
      <c r="C59" s="116" t="s">
        <v>182</v>
      </c>
      <c r="D59" s="116"/>
      <c r="E59" s="116"/>
      <c r="F59" s="117" t="s">
        <v>34</v>
      </c>
      <c r="G59" s="117"/>
      <c r="H59" s="33" t="s">
        <v>9</v>
      </c>
      <c r="I59" s="33"/>
      <c r="J59" s="36"/>
      <c r="K59" s="33"/>
    </row>
    <row r="60" spans="2:11" s="32" customFormat="1" ht="32.15" customHeight="1" x14ac:dyDescent="0.9">
      <c r="B60" s="33">
        <v>23</v>
      </c>
      <c r="C60" s="113" t="s">
        <v>133</v>
      </c>
      <c r="D60" s="113"/>
      <c r="E60" s="113"/>
      <c r="F60" s="117"/>
      <c r="G60" s="117"/>
      <c r="H60" s="26"/>
      <c r="I60" s="33"/>
      <c r="J60" s="36"/>
      <c r="K60" s="33"/>
    </row>
    <row r="61" spans="2:11" s="32" customFormat="1" ht="64.400000000000006" customHeight="1" x14ac:dyDescent="0.9">
      <c r="B61" s="33">
        <v>24</v>
      </c>
      <c r="C61" s="116" t="s">
        <v>183</v>
      </c>
      <c r="D61" s="116"/>
      <c r="E61" s="116"/>
      <c r="F61" s="117" t="s">
        <v>35</v>
      </c>
      <c r="G61" s="117"/>
      <c r="H61" s="33"/>
      <c r="I61" s="33"/>
      <c r="J61" s="36"/>
      <c r="K61" s="24"/>
    </row>
    <row r="62" spans="2:11" s="32" customFormat="1" ht="102.65" customHeight="1" x14ac:dyDescent="0.9">
      <c r="B62" s="33">
        <v>25</v>
      </c>
      <c r="C62" s="116" t="s">
        <v>184</v>
      </c>
      <c r="D62" s="116"/>
      <c r="E62" s="116"/>
      <c r="F62" s="117" t="s">
        <v>36</v>
      </c>
      <c r="G62" s="117"/>
      <c r="H62" s="34" t="s">
        <v>22</v>
      </c>
      <c r="I62" s="35"/>
      <c r="J62" s="36"/>
      <c r="K62" s="23"/>
    </row>
    <row r="63" spans="2:11" s="32" customFormat="1" ht="216.65" customHeight="1" x14ac:dyDescent="0.9">
      <c r="B63" s="33">
        <v>26</v>
      </c>
      <c r="C63" s="116" t="s">
        <v>185</v>
      </c>
      <c r="D63" s="116"/>
      <c r="E63" s="116"/>
      <c r="F63" s="117" t="s">
        <v>37</v>
      </c>
      <c r="G63" s="117"/>
      <c r="H63" s="34" t="s">
        <v>22</v>
      </c>
      <c r="I63" s="33"/>
      <c r="J63" s="36"/>
      <c r="K63" s="33"/>
    </row>
    <row r="64" spans="2:11" s="32" customFormat="1" ht="180.65" customHeight="1" x14ac:dyDescent="0.9">
      <c r="B64" s="33">
        <v>27</v>
      </c>
      <c r="C64" s="116" t="s">
        <v>186</v>
      </c>
      <c r="D64" s="116"/>
      <c r="E64" s="116"/>
      <c r="F64" s="117" t="s">
        <v>38</v>
      </c>
      <c r="G64" s="117"/>
      <c r="H64" s="34" t="s">
        <v>9</v>
      </c>
      <c r="I64" s="33">
        <v>0</v>
      </c>
      <c r="J64" s="36"/>
      <c r="K64" s="33"/>
    </row>
    <row r="65" spans="2:11" s="32" customFormat="1" ht="153" customHeight="1" x14ac:dyDescent="0.9">
      <c r="B65" s="33">
        <v>28</v>
      </c>
      <c r="C65" s="116" t="s">
        <v>39</v>
      </c>
      <c r="D65" s="116"/>
      <c r="E65" s="116"/>
      <c r="F65" s="117" t="s">
        <v>40</v>
      </c>
      <c r="G65" s="117"/>
      <c r="H65" s="34" t="s">
        <v>9</v>
      </c>
      <c r="I65" s="33"/>
      <c r="J65" s="36"/>
      <c r="K65" s="33"/>
    </row>
    <row r="66" spans="2:11" s="32" customFormat="1" ht="111.65" customHeight="1" x14ac:dyDescent="0.9">
      <c r="B66" s="33">
        <v>29</v>
      </c>
      <c r="C66" s="116" t="s">
        <v>187</v>
      </c>
      <c r="D66" s="116"/>
      <c r="E66" s="116"/>
      <c r="F66" s="117" t="s">
        <v>41</v>
      </c>
      <c r="G66" s="117"/>
      <c r="H66" s="34" t="s">
        <v>9</v>
      </c>
      <c r="I66" s="35"/>
      <c r="J66" s="36"/>
      <c r="K66" s="33"/>
    </row>
    <row r="67" spans="2:11" s="32" customFormat="1" ht="241.75" customHeight="1" x14ac:dyDescent="0.9">
      <c r="B67" s="33">
        <v>30</v>
      </c>
      <c r="C67" s="116" t="s">
        <v>188</v>
      </c>
      <c r="D67" s="116"/>
      <c r="E67" s="116"/>
      <c r="F67" s="117" t="s">
        <v>42</v>
      </c>
      <c r="G67" s="117"/>
      <c r="H67" s="34" t="s">
        <v>22</v>
      </c>
      <c r="I67" s="35"/>
      <c r="J67" s="36"/>
      <c r="K67" s="33"/>
    </row>
    <row r="68" spans="2:11" s="32" customFormat="1" ht="249" customHeight="1" x14ac:dyDescent="0.9">
      <c r="B68" s="33">
        <v>31</v>
      </c>
      <c r="C68" s="116" t="s">
        <v>134</v>
      </c>
      <c r="D68" s="116"/>
      <c r="E68" s="116"/>
      <c r="F68" s="117" t="s">
        <v>43</v>
      </c>
      <c r="G68" s="117"/>
      <c r="H68" s="34" t="s">
        <v>44</v>
      </c>
      <c r="I68" s="35"/>
      <c r="J68" s="36"/>
      <c r="K68" s="33"/>
    </row>
    <row r="69" spans="2:11" s="32" customFormat="1" ht="138" customHeight="1" x14ac:dyDescent="0.9">
      <c r="B69" s="33">
        <v>32</v>
      </c>
      <c r="C69" s="116" t="s">
        <v>189</v>
      </c>
      <c r="D69" s="116"/>
      <c r="E69" s="116"/>
      <c r="F69" s="117" t="s">
        <v>45</v>
      </c>
      <c r="G69" s="117"/>
      <c r="H69" s="34" t="s">
        <v>46</v>
      </c>
      <c r="I69" s="35">
        <f>J100</f>
        <v>1</v>
      </c>
      <c r="J69" s="36"/>
      <c r="K69" s="33"/>
    </row>
    <row r="70" spans="2:11" s="32" customFormat="1" ht="166.75" customHeight="1" x14ac:dyDescent="0.9">
      <c r="B70" s="33">
        <v>33</v>
      </c>
      <c r="C70" s="116" t="s">
        <v>190</v>
      </c>
      <c r="D70" s="116"/>
      <c r="E70" s="116"/>
      <c r="F70" s="117" t="s">
        <v>47</v>
      </c>
      <c r="G70" s="117"/>
      <c r="H70" s="34" t="s">
        <v>44</v>
      </c>
      <c r="I70" s="35"/>
      <c r="J70" s="36"/>
      <c r="K70" s="33"/>
    </row>
    <row r="71" spans="2:11" s="32" customFormat="1" ht="165" customHeight="1" x14ac:dyDescent="0.9">
      <c r="B71" s="33">
        <v>34</v>
      </c>
      <c r="C71" s="116" t="s">
        <v>191</v>
      </c>
      <c r="D71" s="116"/>
      <c r="E71" s="116"/>
      <c r="F71" s="117" t="s">
        <v>48</v>
      </c>
      <c r="G71" s="117"/>
      <c r="H71" s="34" t="s">
        <v>20</v>
      </c>
      <c r="I71" s="33"/>
      <c r="J71" s="36"/>
      <c r="K71" s="33"/>
    </row>
    <row r="72" spans="2:11" s="32" customFormat="1" ht="409.5" customHeight="1" x14ac:dyDescent="0.9">
      <c r="B72" s="33">
        <v>35</v>
      </c>
      <c r="C72" s="116" t="s">
        <v>192</v>
      </c>
      <c r="D72" s="116"/>
      <c r="E72" s="116"/>
      <c r="F72" s="117" t="s">
        <v>49</v>
      </c>
      <c r="G72" s="117"/>
      <c r="H72" s="34" t="s">
        <v>16</v>
      </c>
      <c r="I72" s="33"/>
      <c r="J72" s="36"/>
      <c r="K72" s="33"/>
    </row>
    <row r="73" spans="2:11" s="32" customFormat="1" ht="201" customHeight="1" x14ac:dyDescent="0.9">
      <c r="B73" s="33">
        <v>36</v>
      </c>
      <c r="C73" s="116" t="s">
        <v>193</v>
      </c>
      <c r="D73" s="116"/>
      <c r="E73" s="116"/>
      <c r="F73" s="117" t="s">
        <v>50</v>
      </c>
      <c r="G73" s="117"/>
      <c r="H73" s="33" t="s">
        <v>13</v>
      </c>
      <c r="I73" s="33"/>
      <c r="J73" s="36"/>
      <c r="K73" s="33"/>
    </row>
    <row r="74" spans="2:11" s="32" customFormat="1" ht="201" customHeight="1" x14ac:dyDescent="0.9">
      <c r="B74" s="33">
        <v>37</v>
      </c>
      <c r="C74" s="116" t="s">
        <v>194</v>
      </c>
      <c r="D74" s="116"/>
      <c r="E74" s="116"/>
      <c r="F74" s="117" t="s">
        <v>51</v>
      </c>
      <c r="G74" s="117"/>
      <c r="H74" s="33" t="s">
        <v>13</v>
      </c>
      <c r="I74" s="33"/>
      <c r="J74" s="36"/>
      <c r="K74" s="33"/>
    </row>
    <row r="75" spans="2:11" s="32" customFormat="1" ht="141" customHeight="1" x14ac:dyDescent="0.9">
      <c r="B75" s="33">
        <v>38</v>
      </c>
      <c r="C75" s="116" t="s">
        <v>52</v>
      </c>
      <c r="D75" s="116"/>
      <c r="E75" s="116"/>
      <c r="F75" s="118" t="s">
        <v>53</v>
      </c>
      <c r="G75" s="118"/>
      <c r="H75" s="33" t="s">
        <v>13</v>
      </c>
      <c r="I75" s="30"/>
      <c r="J75" s="36"/>
      <c r="K75" s="33"/>
    </row>
    <row r="76" spans="2:11" s="32" customFormat="1" ht="228.65" customHeight="1" x14ac:dyDescent="0.9">
      <c r="B76" s="33">
        <v>39</v>
      </c>
      <c r="C76" s="116" t="s">
        <v>54</v>
      </c>
      <c r="D76" s="116"/>
      <c r="E76" s="116"/>
      <c r="F76" s="118" t="s">
        <v>55</v>
      </c>
      <c r="G76" s="118"/>
      <c r="H76" s="33" t="s">
        <v>13</v>
      </c>
      <c r="I76" s="30"/>
      <c r="J76" s="36"/>
      <c r="K76" s="33"/>
    </row>
    <row r="77" spans="2:11" s="32" customFormat="1" ht="228.65" customHeight="1" x14ac:dyDescent="0.9">
      <c r="B77" s="33">
        <v>40</v>
      </c>
      <c r="C77" s="107" t="s">
        <v>135</v>
      </c>
      <c r="D77" s="107"/>
      <c r="E77" s="107"/>
      <c r="F77" s="118" t="s">
        <v>57</v>
      </c>
      <c r="G77" s="118"/>
      <c r="H77" s="33" t="s">
        <v>58</v>
      </c>
      <c r="I77" s="30">
        <f>J20</f>
        <v>0</v>
      </c>
      <c r="J77" s="36"/>
      <c r="K77" s="33"/>
    </row>
    <row r="78" spans="2:11" s="32" customFormat="1" ht="228.65" customHeight="1" x14ac:dyDescent="0.9">
      <c r="B78" s="33">
        <v>41</v>
      </c>
      <c r="C78" s="116" t="s">
        <v>59</v>
      </c>
      <c r="D78" s="116"/>
      <c r="E78" s="116"/>
      <c r="F78" s="117" t="s">
        <v>60</v>
      </c>
      <c r="G78" s="117"/>
      <c r="H78" s="23" t="s">
        <v>61</v>
      </c>
      <c r="I78" s="33"/>
      <c r="J78" s="36"/>
      <c r="K78" s="33"/>
    </row>
    <row r="79" spans="2:11" s="32" customFormat="1" ht="201" customHeight="1" x14ac:dyDescent="0.9">
      <c r="B79" s="33">
        <v>42</v>
      </c>
      <c r="C79" s="107" t="s">
        <v>62</v>
      </c>
      <c r="D79" s="107"/>
      <c r="E79" s="107"/>
      <c r="F79" s="117" t="s">
        <v>63</v>
      </c>
      <c r="G79" s="117"/>
      <c r="H79" s="23" t="s">
        <v>61</v>
      </c>
      <c r="I79" s="33"/>
      <c r="J79" s="36"/>
      <c r="K79" s="33"/>
    </row>
    <row r="80" spans="2:11" s="32" customFormat="1" ht="145.65" customHeight="1" x14ac:dyDescent="0.9">
      <c r="B80" s="33">
        <v>43</v>
      </c>
      <c r="C80" s="116" t="s">
        <v>136</v>
      </c>
      <c r="D80" s="116"/>
      <c r="E80" s="116"/>
      <c r="F80" s="117" t="s">
        <v>63</v>
      </c>
      <c r="G80" s="117"/>
      <c r="H80" s="23" t="s">
        <v>22</v>
      </c>
      <c r="I80" s="33"/>
      <c r="J80" s="36"/>
      <c r="K80" s="33"/>
    </row>
    <row r="81" spans="2:11" s="32" customFormat="1" ht="161.5" customHeight="1" x14ac:dyDescent="0.9">
      <c r="B81" s="33">
        <v>44</v>
      </c>
      <c r="C81" s="116" t="s">
        <v>137</v>
      </c>
      <c r="D81" s="116"/>
      <c r="E81" s="116"/>
      <c r="F81" s="117" t="s">
        <v>66</v>
      </c>
      <c r="G81" s="117"/>
      <c r="H81" s="23" t="s">
        <v>13</v>
      </c>
      <c r="I81" s="33"/>
      <c r="J81" s="36"/>
      <c r="K81" s="33"/>
    </row>
    <row r="82" spans="2:11" s="32" customFormat="1" ht="161.5" customHeight="1" x14ac:dyDescent="0.9">
      <c r="B82" s="33">
        <v>45</v>
      </c>
      <c r="C82" s="116" t="s">
        <v>71</v>
      </c>
      <c r="D82" s="116"/>
      <c r="E82" s="116"/>
      <c r="F82" s="117" t="s">
        <v>72</v>
      </c>
      <c r="G82" s="117"/>
      <c r="H82" s="23" t="s">
        <v>67</v>
      </c>
      <c r="I82" s="33"/>
      <c r="J82" s="36"/>
      <c r="K82" s="33"/>
    </row>
    <row r="83" spans="2:11" s="32" customFormat="1" ht="136.4" customHeight="1" x14ac:dyDescent="0.9">
      <c r="B83" s="33">
        <v>46</v>
      </c>
      <c r="C83" s="116" t="s">
        <v>138</v>
      </c>
      <c r="D83" s="116"/>
      <c r="E83" s="116"/>
      <c r="F83" s="117" t="s">
        <v>92</v>
      </c>
      <c r="G83" s="117"/>
      <c r="H83" s="23" t="s">
        <v>13</v>
      </c>
      <c r="I83" s="35">
        <v>0</v>
      </c>
      <c r="J83" s="36"/>
      <c r="K83" s="33"/>
    </row>
    <row r="84" spans="2:11" s="32" customFormat="1" ht="168" customHeight="1" x14ac:dyDescent="0.9">
      <c r="B84" s="33">
        <v>47</v>
      </c>
      <c r="C84" s="116" t="s">
        <v>75</v>
      </c>
      <c r="D84" s="116"/>
      <c r="E84" s="116"/>
      <c r="F84" s="117" t="s">
        <v>76</v>
      </c>
      <c r="G84" s="117"/>
      <c r="H84" s="23" t="s">
        <v>58</v>
      </c>
      <c r="I84" s="35"/>
      <c r="J84" s="36"/>
      <c r="K84" s="33">
        <v>0</v>
      </c>
    </row>
    <row r="85" spans="2:11" s="32" customFormat="1" ht="176.4" customHeight="1" x14ac:dyDescent="0.9">
      <c r="B85" s="33">
        <v>48</v>
      </c>
      <c r="C85" s="116" t="s">
        <v>139</v>
      </c>
      <c r="D85" s="116"/>
      <c r="E85" s="116"/>
      <c r="F85" s="108" t="s">
        <v>69</v>
      </c>
      <c r="G85" s="109"/>
      <c r="H85" s="22" t="s">
        <v>140</v>
      </c>
      <c r="I85" s="38"/>
      <c r="J85" s="38"/>
      <c r="K85" s="38"/>
    </row>
    <row r="86" spans="2:11" s="32" customFormat="1" ht="162.65" customHeight="1" x14ac:dyDescent="0.9">
      <c r="B86" s="33">
        <v>49</v>
      </c>
      <c r="C86" s="107" t="s">
        <v>73</v>
      </c>
      <c r="D86" s="107"/>
      <c r="E86" s="107"/>
      <c r="F86" s="108" t="s">
        <v>141</v>
      </c>
      <c r="G86" s="109"/>
      <c r="H86" s="22" t="s">
        <v>11</v>
      </c>
      <c r="I86" s="22"/>
      <c r="J86" s="22"/>
      <c r="K86" s="22"/>
    </row>
    <row r="87" spans="2:11" s="32" customFormat="1" ht="196.4" customHeight="1" x14ac:dyDescent="0.9">
      <c r="B87" s="33">
        <v>50</v>
      </c>
      <c r="C87" s="107" t="s">
        <v>81</v>
      </c>
      <c r="D87" s="107"/>
      <c r="E87" s="107"/>
      <c r="F87" s="108" t="s">
        <v>94</v>
      </c>
      <c r="G87" s="109"/>
      <c r="H87" s="22" t="s">
        <v>140</v>
      </c>
      <c r="I87" s="22"/>
      <c r="J87" s="22"/>
      <c r="K87" s="22"/>
    </row>
    <row r="88" spans="2:11" s="32" customFormat="1" ht="23" x14ac:dyDescent="0.95">
      <c r="B88" s="110" t="s">
        <v>142</v>
      </c>
      <c r="C88" s="111"/>
      <c r="D88" s="112"/>
      <c r="E88" s="39" t="s">
        <v>143</v>
      </c>
      <c r="F88" s="39"/>
      <c r="G88" s="39" t="s">
        <v>144</v>
      </c>
      <c r="H88" s="39" t="s">
        <v>145</v>
      </c>
      <c r="I88" s="37" t="s">
        <v>146</v>
      </c>
      <c r="J88" s="39" t="s">
        <v>4</v>
      </c>
      <c r="K88" s="39" t="s">
        <v>3</v>
      </c>
    </row>
    <row r="89" spans="2:11" s="32" customFormat="1" ht="23" x14ac:dyDescent="0.95">
      <c r="B89" s="37"/>
      <c r="C89" s="37"/>
      <c r="D89" s="37"/>
      <c r="E89" s="39"/>
      <c r="F89" s="39"/>
      <c r="G89" s="39"/>
      <c r="H89" s="39"/>
      <c r="I89" s="37"/>
      <c r="J89" s="39"/>
      <c r="K89" s="39"/>
    </row>
    <row r="90" spans="2:11" s="32" customFormat="1" ht="14.4" customHeight="1" x14ac:dyDescent="0.95">
      <c r="B90" s="40"/>
      <c r="C90" s="37"/>
      <c r="D90" s="37"/>
      <c r="E90" s="39"/>
      <c r="F90" s="39"/>
      <c r="G90" s="39"/>
      <c r="H90" s="39"/>
      <c r="I90" s="37"/>
      <c r="J90" s="39"/>
      <c r="K90" s="39"/>
    </row>
    <row r="91" spans="2:11" s="32" customFormat="1" ht="23" x14ac:dyDescent="0.95">
      <c r="B91" s="113" t="s">
        <v>147</v>
      </c>
      <c r="C91" s="113"/>
      <c r="D91" s="113"/>
      <c r="E91" s="113"/>
      <c r="F91" s="41"/>
      <c r="G91" s="41"/>
      <c r="H91" s="41"/>
      <c r="I91" s="34"/>
      <c r="J91" s="40"/>
      <c r="K91" s="39"/>
    </row>
    <row r="92" spans="2:11" s="32" customFormat="1" ht="23" x14ac:dyDescent="0.95">
      <c r="B92" s="114" t="s">
        <v>119</v>
      </c>
      <c r="C92" s="114"/>
      <c r="D92" s="114"/>
      <c r="E92" s="37">
        <v>0</v>
      </c>
      <c r="F92" s="41"/>
      <c r="G92" s="34">
        <v>5</v>
      </c>
      <c r="H92" s="34">
        <v>2</v>
      </c>
      <c r="I92" s="42">
        <v>4</v>
      </c>
      <c r="J92" s="43">
        <f>I92*H92*G92*E92</f>
        <v>0</v>
      </c>
      <c r="K92" s="39"/>
    </row>
    <row r="93" spans="2:11" s="32" customFormat="1" ht="23" x14ac:dyDescent="0.95">
      <c r="B93" s="115" t="s">
        <v>148</v>
      </c>
      <c r="C93" s="115"/>
      <c r="D93" s="115"/>
      <c r="E93" s="31"/>
      <c r="F93" s="41"/>
      <c r="G93" s="41"/>
      <c r="H93" s="41"/>
      <c r="I93" s="42"/>
      <c r="J93" s="43">
        <f>SUM(J92:J92)</f>
        <v>0</v>
      </c>
      <c r="K93" s="34" t="s">
        <v>16</v>
      </c>
    </row>
    <row r="94" spans="2:11" s="32" customFormat="1" ht="23" x14ac:dyDescent="0.95">
      <c r="B94" s="34"/>
      <c r="C94" s="44"/>
      <c r="D94" s="34"/>
      <c r="E94" s="31"/>
      <c r="F94" s="41"/>
      <c r="G94" s="41"/>
      <c r="H94" s="41"/>
      <c r="I94" s="42"/>
      <c r="J94" s="34"/>
      <c r="K94" s="34"/>
    </row>
    <row r="95" spans="2:11" s="32" customFormat="1" x14ac:dyDescent="0.9">
      <c r="B95" s="24"/>
      <c r="C95" s="23"/>
      <c r="D95" s="23"/>
      <c r="E95" s="25"/>
      <c r="F95" s="25"/>
      <c r="G95" s="25"/>
      <c r="H95" s="25"/>
      <c r="I95" s="23"/>
      <c r="J95" s="25"/>
      <c r="K95" s="24"/>
    </row>
    <row r="96" spans="2:11" s="32" customFormat="1" x14ac:dyDescent="0.9">
      <c r="B96" s="104" t="s">
        <v>149</v>
      </c>
      <c r="C96" s="104"/>
      <c r="D96" s="104"/>
      <c r="E96" s="45"/>
      <c r="F96" s="45"/>
      <c r="G96" s="25"/>
      <c r="H96" s="25"/>
      <c r="I96" s="23"/>
      <c r="J96" s="25"/>
      <c r="K96" s="24"/>
    </row>
    <row r="97" spans="2:11" s="32" customFormat="1" x14ac:dyDescent="0.9">
      <c r="B97" s="101" t="s">
        <v>150</v>
      </c>
      <c r="C97" s="101"/>
      <c r="D97" s="101"/>
      <c r="E97" s="46"/>
      <c r="F97" s="46"/>
      <c r="G97" s="25"/>
      <c r="H97" s="25"/>
      <c r="I97" s="23"/>
      <c r="J97" s="47">
        <f>J25</f>
        <v>1</v>
      </c>
      <c r="K97" s="24"/>
    </row>
    <row r="98" spans="2:11" s="32" customFormat="1" x14ac:dyDescent="0.9">
      <c r="B98" s="101" t="s">
        <v>151</v>
      </c>
      <c r="C98" s="101"/>
      <c r="D98" s="101"/>
      <c r="E98" s="46"/>
      <c r="F98" s="46"/>
      <c r="G98" s="25"/>
      <c r="H98" s="25"/>
      <c r="I98" s="23"/>
      <c r="J98" s="47">
        <f>J97*0.1</f>
        <v>0.1</v>
      </c>
      <c r="K98" s="24"/>
    </row>
    <row r="99" spans="2:11" s="32" customFormat="1" x14ac:dyDescent="0.9">
      <c r="B99" s="105" t="s">
        <v>148</v>
      </c>
      <c r="C99" s="105"/>
      <c r="D99" s="105"/>
      <c r="E99" s="46"/>
      <c r="F99" s="46"/>
      <c r="G99" s="25"/>
      <c r="H99" s="25"/>
      <c r="I99" s="23"/>
      <c r="J99" s="47">
        <f>SUM(J97:J98)</f>
        <v>1.1000000000000001</v>
      </c>
      <c r="K99" s="23" t="s">
        <v>20</v>
      </c>
    </row>
    <row r="100" spans="2:11" s="32" customFormat="1" x14ac:dyDescent="0.9">
      <c r="B100" s="105" t="s">
        <v>148</v>
      </c>
      <c r="C100" s="105"/>
      <c r="D100" s="105"/>
      <c r="E100" s="46"/>
      <c r="F100" s="46"/>
      <c r="G100" s="25"/>
      <c r="H100" s="25"/>
      <c r="I100" s="23"/>
      <c r="J100" s="47">
        <f>ROUND(J99,0)</f>
        <v>1</v>
      </c>
      <c r="K100" s="23" t="s">
        <v>20</v>
      </c>
    </row>
    <row r="101" spans="2:11" s="32" customFormat="1" x14ac:dyDescent="0.9">
      <c r="B101" s="104" t="s">
        <v>152</v>
      </c>
      <c r="C101" s="104"/>
      <c r="D101" s="104"/>
      <c r="E101" s="15"/>
      <c r="F101" s="25"/>
      <c r="G101" s="25"/>
      <c r="H101" s="25"/>
      <c r="I101" s="30"/>
      <c r="J101" s="23"/>
      <c r="K101" s="23"/>
    </row>
    <row r="102" spans="2:11" s="32" customFormat="1" x14ac:dyDescent="0.9">
      <c r="B102" s="101" t="s">
        <v>153</v>
      </c>
      <c r="C102" s="101"/>
      <c r="D102" s="101"/>
      <c r="E102" s="15"/>
      <c r="F102" s="15"/>
      <c r="G102" s="25"/>
      <c r="H102" s="25"/>
      <c r="I102" s="23"/>
      <c r="J102" s="47">
        <f>J28</f>
        <v>0</v>
      </c>
      <c r="K102" s="23"/>
    </row>
    <row r="103" spans="2:11" s="32" customFormat="1" x14ac:dyDescent="0.9">
      <c r="B103" s="101" t="s">
        <v>151</v>
      </c>
      <c r="C103" s="101"/>
      <c r="D103" s="101"/>
      <c r="E103" s="15"/>
      <c r="F103" s="15"/>
      <c r="G103" s="25"/>
      <c r="H103" s="25"/>
      <c r="I103" s="23"/>
      <c r="J103" s="47">
        <f>J102*0.1</f>
        <v>0</v>
      </c>
      <c r="K103" s="23"/>
    </row>
    <row r="104" spans="2:11" s="32" customFormat="1" x14ac:dyDescent="0.9">
      <c r="B104" s="105" t="s">
        <v>148</v>
      </c>
      <c r="C104" s="105"/>
      <c r="D104" s="105"/>
      <c r="E104" s="15"/>
      <c r="F104" s="15"/>
      <c r="G104" s="25"/>
      <c r="H104" s="25"/>
      <c r="I104" s="23"/>
      <c r="J104" s="47">
        <f>SUM(J102:J103)</f>
        <v>0</v>
      </c>
      <c r="K104" s="23" t="s">
        <v>9</v>
      </c>
    </row>
    <row r="105" spans="2:11" s="32" customFormat="1" x14ac:dyDescent="0.9">
      <c r="B105" s="16"/>
      <c r="C105" s="48"/>
      <c r="D105" s="48"/>
      <c r="E105" s="15"/>
      <c r="F105" s="15"/>
      <c r="G105" s="25"/>
      <c r="H105" s="25"/>
      <c r="I105" s="23"/>
      <c r="J105" s="47"/>
      <c r="K105" s="23"/>
    </row>
    <row r="106" spans="2:11" s="32" customFormat="1" x14ac:dyDescent="0.9">
      <c r="B106" s="106" t="s">
        <v>154</v>
      </c>
      <c r="C106" s="106"/>
      <c r="D106" s="106"/>
      <c r="E106" s="106"/>
      <c r="F106" s="15"/>
      <c r="G106" s="25"/>
      <c r="H106" s="25"/>
      <c r="I106" s="23"/>
      <c r="J106" s="47"/>
      <c r="K106" s="23"/>
    </row>
    <row r="107" spans="2:11" s="32" customFormat="1" x14ac:dyDescent="0.9">
      <c r="B107" s="101" t="s">
        <v>155</v>
      </c>
      <c r="C107" s="101"/>
      <c r="D107" s="101"/>
      <c r="E107" s="15"/>
      <c r="F107" s="15"/>
      <c r="G107" s="25"/>
      <c r="H107" s="25"/>
      <c r="I107" s="23"/>
      <c r="J107" s="47">
        <f>J104</f>
        <v>0</v>
      </c>
      <c r="K107" s="24" t="s">
        <v>9</v>
      </c>
    </row>
    <row r="108" spans="2:11" s="32" customFormat="1" x14ac:dyDescent="0.9">
      <c r="B108" s="101"/>
      <c r="C108" s="101"/>
      <c r="D108" s="101"/>
      <c r="E108" s="15"/>
      <c r="F108" s="15"/>
      <c r="G108" s="102">
        <v>0</v>
      </c>
      <c r="H108" s="102"/>
      <c r="I108" s="102"/>
      <c r="J108" s="47">
        <f>J107/0.3</f>
        <v>0</v>
      </c>
      <c r="K108" s="24"/>
    </row>
    <row r="109" spans="2:11" s="32" customFormat="1" x14ac:dyDescent="0.9">
      <c r="B109" s="101" t="s">
        <v>156</v>
      </c>
      <c r="C109" s="101"/>
      <c r="D109" s="101"/>
      <c r="E109" s="45"/>
      <c r="F109" s="45"/>
      <c r="G109" s="45"/>
      <c r="H109" s="25"/>
      <c r="I109" s="23"/>
      <c r="J109" s="47">
        <f>ROUND(J108,0)</f>
        <v>0</v>
      </c>
      <c r="K109" s="23" t="s">
        <v>22</v>
      </c>
    </row>
    <row r="110" spans="2:11" x14ac:dyDescent="0.9">
      <c r="B110" s="24"/>
      <c r="C110" s="23"/>
      <c r="D110" s="23"/>
      <c r="E110" s="25"/>
      <c r="F110" s="25"/>
      <c r="G110" s="25"/>
      <c r="H110" s="25"/>
      <c r="I110" s="23"/>
      <c r="J110" s="25"/>
      <c r="K110" s="25"/>
    </row>
    <row r="111" spans="2:11" x14ac:dyDescent="0.9">
      <c r="B111" s="104" t="s">
        <v>157</v>
      </c>
      <c r="C111" s="104"/>
      <c r="D111" s="104"/>
      <c r="E111" s="15"/>
      <c r="F111" s="15"/>
      <c r="G111" s="25"/>
      <c r="H111" s="25"/>
      <c r="I111" s="23"/>
      <c r="J111" s="25"/>
      <c r="K111" s="25"/>
    </row>
    <row r="112" spans="2:11" x14ac:dyDescent="0.9">
      <c r="B112" s="101" t="s">
        <v>158</v>
      </c>
      <c r="C112" s="101"/>
      <c r="D112" s="101"/>
      <c r="E112" s="15"/>
      <c r="F112" s="15"/>
      <c r="G112" s="102">
        <v>0</v>
      </c>
      <c r="H112" s="102"/>
      <c r="I112" s="102"/>
      <c r="J112" s="47">
        <f>J109*0.5</f>
        <v>0</v>
      </c>
      <c r="K112" s="23" t="s">
        <v>44</v>
      </c>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4" t="s">
        <v>159</v>
      </c>
      <c r="C115" s="104"/>
      <c r="D115" s="104"/>
      <c r="E115" s="15"/>
      <c r="F115" s="15"/>
      <c r="I115" s="23"/>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101" t="s">
        <v>160</v>
      </c>
      <c r="C116" s="101"/>
      <c r="D116" s="101"/>
      <c r="E116" s="15"/>
      <c r="F116" s="15"/>
      <c r="G116" s="102">
        <v>0</v>
      </c>
      <c r="H116" s="102"/>
      <c r="I116" s="102"/>
      <c r="J116" s="47">
        <f>J113*1</f>
        <v>0</v>
      </c>
      <c r="K116" s="23" t="s">
        <v>44</v>
      </c>
      <c r="L116" s="14"/>
      <c r="M116" s="14"/>
      <c r="N116" s="14"/>
      <c r="O116" s="14"/>
      <c r="P116" s="14"/>
      <c r="Q116" s="14"/>
      <c r="R116" s="14"/>
      <c r="S116" s="14"/>
      <c r="T116" s="14"/>
      <c r="U116" s="14"/>
      <c r="V116" s="14"/>
      <c r="W116" s="14"/>
      <c r="X116" s="14"/>
      <c r="Y116" s="14"/>
      <c r="Z116" s="14"/>
      <c r="AA116" s="14"/>
      <c r="AB116" s="14"/>
      <c r="AC116" s="14"/>
      <c r="AD116" s="14"/>
    </row>
    <row r="117" spans="1:30" s="25" customFormat="1" x14ac:dyDescent="0.9">
      <c r="A117" s="49"/>
      <c r="B117" s="24"/>
      <c r="C117" s="23"/>
      <c r="D117" s="23"/>
      <c r="I117" s="23"/>
      <c r="L117" s="14"/>
      <c r="M117" s="14"/>
      <c r="N117" s="14"/>
      <c r="O117" s="14"/>
      <c r="P117" s="14"/>
      <c r="Q117" s="14"/>
      <c r="R117" s="14"/>
      <c r="S117" s="14"/>
      <c r="T117" s="14"/>
      <c r="U117" s="14"/>
      <c r="V117" s="14"/>
      <c r="W117" s="14"/>
      <c r="X117" s="14"/>
      <c r="Y117" s="14"/>
      <c r="Z117" s="14"/>
      <c r="AA117" s="14"/>
      <c r="AB117" s="14"/>
      <c r="AC117" s="14"/>
      <c r="AD117" s="14"/>
    </row>
    <row r="118" spans="1:30" x14ac:dyDescent="0.9">
      <c r="B118" s="103"/>
      <c r="C118" s="103"/>
      <c r="D118" s="103"/>
      <c r="E118" s="15"/>
      <c r="F118" s="15"/>
      <c r="G118" s="25"/>
      <c r="H118" s="25"/>
      <c r="I118" s="23"/>
      <c r="J118" s="24"/>
      <c r="K118" s="25"/>
    </row>
  </sheetData>
  <mergeCells count="144">
    <mergeCell ref="B15:K15"/>
    <mergeCell ref="C24:D24"/>
    <mergeCell ref="C25:D25"/>
    <mergeCell ref="C26:D26"/>
    <mergeCell ref="C27:D27"/>
    <mergeCell ref="C28:D28"/>
    <mergeCell ref="E9:K9"/>
    <mergeCell ref="B13:B14"/>
    <mergeCell ref="C13:C14"/>
    <mergeCell ref="D13:D14"/>
    <mergeCell ref="E13:E14"/>
    <mergeCell ref="G13:I13"/>
    <mergeCell ref="J13:J14"/>
    <mergeCell ref="K13:K14"/>
    <mergeCell ref="C39:E39"/>
    <mergeCell ref="F39:G39"/>
    <mergeCell ref="C40:E40"/>
    <mergeCell ref="F40:G40"/>
    <mergeCell ref="C41:E41"/>
    <mergeCell ref="F41:G41"/>
    <mergeCell ref="C29:D29"/>
    <mergeCell ref="C30:D30"/>
    <mergeCell ref="B35:J35"/>
    <mergeCell ref="C37:E37"/>
    <mergeCell ref="F37:G37"/>
    <mergeCell ref="C38:E38"/>
    <mergeCell ref="F38:G38"/>
    <mergeCell ref="C45:E45"/>
    <mergeCell ref="F45:G45"/>
    <mergeCell ref="C46:E46"/>
    <mergeCell ref="F46:G46"/>
    <mergeCell ref="C47:E47"/>
    <mergeCell ref="F47:G47"/>
    <mergeCell ref="C42:E42"/>
    <mergeCell ref="F42:G42"/>
    <mergeCell ref="C43:E43"/>
    <mergeCell ref="F43:G43"/>
    <mergeCell ref="C44:E44"/>
    <mergeCell ref="F44:G44"/>
    <mergeCell ref="C51:E51"/>
    <mergeCell ref="F51:G51"/>
    <mergeCell ref="C52:E52"/>
    <mergeCell ref="F52:G52"/>
    <mergeCell ref="C53:E53"/>
    <mergeCell ref="F53:G53"/>
    <mergeCell ref="C48:E48"/>
    <mergeCell ref="F48:G48"/>
    <mergeCell ref="C49:E49"/>
    <mergeCell ref="F49:G49"/>
    <mergeCell ref="C50:E50"/>
    <mergeCell ref="F50:G50"/>
    <mergeCell ref="C57:E57"/>
    <mergeCell ref="F57:G57"/>
    <mergeCell ref="C58:E58"/>
    <mergeCell ref="F58:G58"/>
    <mergeCell ref="C59:E59"/>
    <mergeCell ref="F59:G59"/>
    <mergeCell ref="C54:E54"/>
    <mergeCell ref="F54:G54"/>
    <mergeCell ref="C55:E55"/>
    <mergeCell ref="F55:G55"/>
    <mergeCell ref="C56:E56"/>
    <mergeCell ref="F56:G56"/>
    <mergeCell ref="C63:E63"/>
    <mergeCell ref="F63:G63"/>
    <mergeCell ref="C64:E64"/>
    <mergeCell ref="F64:G64"/>
    <mergeCell ref="C65:E65"/>
    <mergeCell ref="F65:G65"/>
    <mergeCell ref="C60:E60"/>
    <mergeCell ref="F60:G60"/>
    <mergeCell ref="C61:E61"/>
    <mergeCell ref="F61:G61"/>
    <mergeCell ref="C62:E62"/>
    <mergeCell ref="F62:G62"/>
    <mergeCell ref="C69:E69"/>
    <mergeCell ref="F69:G69"/>
    <mergeCell ref="C70:E70"/>
    <mergeCell ref="F70:G70"/>
    <mergeCell ref="C71:E71"/>
    <mergeCell ref="F71:G71"/>
    <mergeCell ref="C66:E66"/>
    <mergeCell ref="F66:G66"/>
    <mergeCell ref="C67:E67"/>
    <mergeCell ref="F67:G67"/>
    <mergeCell ref="C68:E68"/>
    <mergeCell ref="F68:G68"/>
    <mergeCell ref="C75:E75"/>
    <mergeCell ref="F75:G75"/>
    <mergeCell ref="C76:E76"/>
    <mergeCell ref="F76:G76"/>
    <mergeCell ref="C77:E77"/>
    <mergeCell ref="F77:G77"/>
    <mergeCell ref="C72:E72"/>
    <mergeCell ref="F72:G72"/>
    <mergeCell ref="C73:E73"/>
    <mergeCell ref="F73:G73"/>
    <mergeCell ref="C74:E74"/>
    <mergeCell ref="F74:G74"/>
    <mergeCell ref="C81:E81"/>
    <mergeCell ref="F81:G81"/>
    <mergeCell ref="C82:E82"/>
    <mergeCell ref="F82:G82"/>
    <mergeCell ref="C83:E83"/>
    <mergeCell ref="F83:G83"/>
    <mergeCell ref="C78:E78"/>
    <mergeCell ref="F78:G78"/>
    <mergeCell ref="C79:E79"/>
    <mergeCell ref="F79:G79"/>
    <mergeCell ref="C80:E80"/>
    <mergeCell ref="F80:G80"/>
    <mergeCell ref="C87:E87"/>
    <mergeCell ref="F87:G87"/>
    <mergeCell ref="B88:D88"/>
    <mergeCell ref="B91:E91"/>
    <mergeCell ref="B92:D92"/>
    <mergeCell ref="B93:D93"/>
    <mergeCell ref="C84:E84"/>
    <mergeCell ref="F84:G84"/>
    <mergeCell ref="C85:E85"/>
    <mergeCell ref="F85:G85"/>
    <mergeCell ref="C86:E86"/>
    <mergeCell ref="F86:G86"/>
    <mergeCell ref="B102:D102"/>
    <mergeCell ref="B103:D103"/>
    <mergeCell ref="B104:D104"/>
    <mergeCell ref="B106:E106"/>
    <mergeCell ref="B107:D107"/>
    <mergeCell ref="B108:D108"/>
    <mergeCell ref="B96:D96"/>
    <mergeCell ref="B97:D97"/>
    <mergeCell ref="B98:D98"/>
    <mergeCell ref="B99:D99"/>
    <mergeCell ref="B100:D100"/>
    <mergeCell ref="B101:D101"/>
    <mergeCell ref="B116:D116"/>
    <mergeCell ref="G116:I116"/>
    <mergeCell ref="B118:D118"/>
    <mergeCell ref="G108:I108"/>
    <mergeCell ref="B109:D109"/>
    <mergeCell ref="B111:D111"/>
    <mergeCell ref="B112:D112"/>
    <mergeCell ref="G112:I112"/>
    <mergeCell ref="B115:D115"/>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B87B4-8DED-40E3-90D2-85F660C00550}">
  <sheetPr>
    <tabColor rgb="FFFFFF00"/>
    <pageSetUpPr fitToPage="1"/>
  </sheetPr>
  <dimension ref="A2:AD118"/>
  <sheetViews>
    <sheetView view="pageBreakPreview" zoomScale="40" zoomScaleNormal="44" zoomScaleSheetLayoutView="4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304</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7.3+3.5+3.5</f>
        <v>14.3</v>
      </c>
      <c r="H16" s="23"/>
      <c r="I16" s="24"/>
      <c r="J16" s="23"/>
      <c r="K16" s="23" t="s">
        <v>213</v>
      </c>
    </row>
    <row r="17" spans="2:11" ht="56.15" customHeight="1" x14ac:dyDescent="0.9">
      <c r="B17" s="22"/>
      <c r="C17" s="23"/>
      <c r="D17" s="23"/>
      <c r="E17" s="23"/>
      <c r="F17" s="23"/>
      <c r="G17" s="23"/>
      <c r="H17" s="23"/>
      <c r="I17" s="24"/>
      <c r="J17" s="23"/>
      <c r="K17" s="23"/>
    </row>
    <row r="18" spans="2:11" ht="56.15" customHeight="1" x14ac:dyDescent="0.9">
      <c r="B18" s="22"/>
      <c r="C18" s="23"/>
      <c r="D18" s="23"/>
      <c r="E18" s="23"/>
      <c r="F18" s="23"/>
      <c r="G18" s="23"/>
      <c r="H18" s="23"/>
      <c r="I18" s="24"/>
      <c r="J18" s="23"/>
      <c r="K18" s="23"/>
    </row>
    <row r="19" spans="2:11" ht="56.15" customHeight="1" x14ac:dyDescent="0.9">
      <c r="B19" s="22"/>
      <c r="C19" s="23"/>
      <c r="D19" s="23"/>
      <c r="E19" s="23"/>
      <c r="F19" s="23"/>
      <c r="G19" s="23"/>
      <c r="H19" s="23"/>
      <c r="I19" s="24"/>
      <c r="J19" s="23"/>
      <c r="K19" s="23"/>
    </row>
    <row r="20" spans="2:11" ht="56.15" customHeight="1" x14ac:dyDescent="0.9">
      <c r="B20" s="22"/>
      <c r="C20" s="23"/>
      <c r="D20" s="23"/>
      <c r="E20" s="23"/>
      <c r="F20" s="23"/>
      <c r="G20" s="23"/>
      <c r="H20" s="23"/>
      <c r="I20" s="23"/>
      <c r="J20" s="23"/>
      <c r="K20" s="23"/>
    </row>
    <row r="21" spans="2:11" ht="68.400000000000006" customHeight="1" x14ac:dyDescent="0.9">
      <c r="B21" s="24"/>
      <c r="C21" s="23"/>
      <c r="D21" s="23"/>
      <c r="E21" s="23"/>
      <c r="F21" s="23"/>
      <c r="G21" s="23"/>
      <c r="H21" s="23"/>
      <c r="I21" s="25"/>
      <c r="J21" s="23"/>
      <c r="K21" s="23"/>
    </row>
    <row r="22" spans="2:11" x14ac:dyDescent="0.9">
      <c r="B22" s="24"/>
      <c r="C22" s="23"/>
      <c r="D22" s="23"/>
      <c r="E22" s="25"/>
      <c r="F22" s="25"/>
      <c r="G22" s="25"/>
      <c r="H22" s="25"/>
      <c r="I22" s="25"/>
      <c r="J22" s="25"/>
      <c r="K22" s="24"/>
    </row>
    <row r="23" spans="2:11" ht="22.5" customHeight="1" x14ac:dyDescent="0.9">
      <c r="B23" s="26" t="s">
        <v>120</v>
      </c>
      <c r="C23" s="16"/>
      <c r="D23" s="16"/>
      <c r="E23" s="27"/>
      <c r="F23" s="27"/>
      <c r="G23" s="28"/>
      <c r="H23" s="25"/>
      <c r="I23" s="21"/>
      <c r="J23" s="29"/>
      <c r="K23" s="24"/>
    </row>
    <row r="24" spans="2:11" ht="22.5" customHeight="1" x14ac:dyDescent="0.9">
      <c r="B24" s="26"/>
      <c r="C24" s="123" t="s">
        <v>121</v>
      </c>
      <c r="D24" s="123"/>
      <c r="E24" s="27"/>
      <c r="F24" s="27"/>
      <c r="G24" s="28"/>
      <c r="H24" s="25"/>
      <c r="I24" s="16" t="s">
        <v>13</v>
      </c>
      <c r="J24" s="29">
        <v>0</v>
      </c>
      <c r="K24" s="24"/>
    </row>
    <row r="25" spans="2:11" ht="22.5" customHeight="1" x14ac:dyDescent="0.9">
      <c r="B25" s="26"/>
      <c r="C25" s="119" t="s">
        <v>122</v>
      </c>
      <c r="D25" s="119"/>
      <c r="E25" s="22"/>
      <c r="F25" s="22"/>
      <c r="G25" s="23"/>
      <c r="H25" s="23"/>
      <c r="I25" s="16" t="s">
        <v>13</v>
      </c>
      <c r="J25" s="29">
        <f>J17</f>
        <v>0</v>
      </c>
      <c r="K25" s="24"/>
    </row>
    <row r="26" spans="2:11" ht="22.5" customHeight="1" x14ac:dyDescent="0.9">
      <c r="B26" s="26"/>
      <c r="C26" s="119" t="s">
        <v>123</v>
      </c>
      <c r="D26" s="119"/>
      <c r="E26" s="22"/>
      <c r="F26" s="22"/>
      <c r="G26" s="23"/>
      <c r="H26" s="23"/>
      <c r="I26" s="16" t="s">
        <v>61</v>
      </c>
      <c r="J26" s="29">
        <v>0</v>
      </c>
      <c r="K26" s="24"/>
    </row>
    <row r="27" spans="2:11" ht="22.5" customHeight="1" x14ac:dyDescent="0.9">
      <c r="B27" s="26"/>
      <c r="C27" s="119" t="s">
        <v>124</v>
      </c>
      <c r="D27" s="119"/>
      <c r="E27" s="22"/>
      <c r="F27" s="22"/>
      <c r="G27" s="23"/>
      <c r="H27" s="23"/>
      <c r="I27" s="16" t="s">
        <v>61</v>
      </c>
      <c r="J27" s="29">
        <v>0</v>
      </c>
      <c r="K27" s="24"/>
    </row>
    <row r="28" spans="2:11" ht="22.5" customHeight="1" x14ac:dyDescent="0.9">
      <c r="B28" s="26"/>
      <c r="C28" s="106" t="s">
        <v>125</v>
      </c>
      <c r="D28" s="106"/>
      <c r="E28" s="22"/>
      <c r="F28" s="22"/>
      <c r="G28" s="23"/>
      <c r="H28" s="23"/>
      <c r="I28" s="16" t="s">
        <v>61</v>
      </c>
      <c r="J28" s="29">
        <v>0</v>
      </c>
      <c r="K28" s="24"/>
    </row>
    <row r="29" spans="2:11" ht="22.5" customHeight="1" x14ac:dyDescent="0.9">
      <c r="B29" s="26"/>
      <c r="C29" s="119" t="s">
        <v>126</v>
      </c>
      <c r="D29" s="119"/>
      <c r="E29" s="22"/>
      <c r="F29" s="22"/>
      <c r="G29" s="23"/>
      <c r="H29" s="23"/>
      <c r="I29" s="16" t="s">
        <v>16</v>
      </c>
      <c r="J29" s="29">
        <v>0</v>
      </c>
      <c r="K29" s="24"/>
    </row>
    <row r="30" spans="2:11" ht="22.5" customHeight="1" x14ac:dyDescent="0.9">
      <c r="B30" s="24"/>
      <c r="C30" s="102"/>
      <c r="D30" s="102"/>
      <c r="E30" s="25"/>
      <c r="F30" s="25"/>
      <c r="G30" s="25"/>
      <c r="H30" s="25"/>
      <c r="I30" s="25"/>
      <c r="J30" s="29"/>
      <c r="K30" s="24"/>
    </row>
    <row r="31" spans="2:11" ht="21.65" customHeight="1" x14ac:dyDescent="0.9">
      <c r="B31" s="24"/>
      <c r="C31" s="25"/>
      <c r="D31" s="25"/>
      <c r="E31" s="25"/>
      <c r="F31" s="25"/>
      <c r="G31" s="25"/>
      <c r="H31" s="25"/>
      <c r="I31" s="25"/>
      <c r="J31" s="29"/>
      <c r="K31" s="30"/>
    </row>
    <row r="32" spans="2:11" ht="21.65" customHeight="1" x14ac:dyDescent="0.9">
      <c r="B32" s="22"/>
      <c r="C32" s="25"/>
      <c r="D32" s="25"/>
      <c r="E32" s="25"/>
      <c r="F32" s="25"/>
      <c r="G32" s="25"/>
      <c r="H32" s="25"/>
      <c r="I32" s="25"/>
      <c r="J32" s="29"/>
      <c r="K32" s="30"/>
    </row>
    <row r="33" spans="2:11" x14ac:dyDescent="0.9">
      <c r="B33" s="22"/>
      <c r="C33" s="22"/>
      <c r="D33" s="22"/>
      <c r="E33" s="22"/>
      <c r="F33" s="22"/>
      <c r="G33" s="25"/>
      <c r="H33" s="25"/>
      <c r="I33" s="25"/>
      <c r="J33" s="30"/>
      <c r="K33" s="24"/>
    </row>
    <row r="34" spans="2:11" x14ac:dyDescent="0.9">
      <c r="B34" s="24"/>
      <c r="C34" s="23"/>
      <c r="D34" s="23"/>
      <c r="E34" s="25"/>
      <c r="F34" s="25"/>
      <c r="G34" s="25"/>
      <c r="H34" s="25"/>
      <c r="I34" s="25"/>
      <c r="J34" s="25"/>
      <c r="K34" s="24"/>
    </row>
    <row r="35" spans="2:11" ht="23" x14ac:dyDescent="0.9">
      <c r="B35" s="120" t="s">
        <v>127</v>
      </c>
      <c r="C35" s="120"/>
      <c r="D35" s="120"/>
      <c r="E35" s="120"/>
      <c r="F35" s="120"/>
      <c r="G35" s="120"/>
      <c r="H35" s="120"/>
      <c r="I35" s="120"/>
      <c r="J35" s="120"/>
      <c r="K35" s="24"/>
    </row>
    <row r="36" spans="2:11" x14ac:dyDescent="0.9">
      <c r="B36" s="23"/>
      <c r="C36" s="23"/>
      <c r="D36" s="23"/>
      <c r="E36" s="25"/>
      <c r="F36" s="25"/>
      <c r="G36" s="25"/>
      <c r="H36" s="25"/>
      <c r="I36" s="25"/>
      <c r="J36" s="25"/>
      <c r="K36" s="24"/>
    </row>
    <row r="37" spans="2:11" s="32" customFormat="1" ht="29.15" customHeight="1" x14ac:dyDescent="0.9">
      <c r="B37" s="27" t="s">
        <v>0</v>
      </c>
      <c r="C37" s="121" t="s">
        <v>1</v>
      </c>
      <c r="D37" s="121"/>
      <c r="E37" s="121"/>
      <c r="F37" s="121" t="s">
        <v>2</v>
      </c>
      <c r="G37" s="121"/>
      <c r="H37" s="16" t="s">
        <v>3</v>
      </c>
      <c r="I37" s="16" t="s">
        <v>4</v>
      </c>
      <c r="J37" s="16" t="s">
        <v>128</v>
      </c>
      <c r="K37" s="16" t="s">
        <v>129</v>
      </c>
    </row>
    <row r="38" spans="2:11" s="32" customFormat="1" ht="162" customHeight="1" x14ac:dyDescent="0.9">
      <c r="B38" s="33">
        <v>1</v>
      </c>
      <c r="C38" s="116" t="s">
        <v>162</v>
      </c>
      <c r="D38" s="116"/>
      <c r="E38" s="116"/>
      <c r="F38" s="117" t="s">
        <v>6</v>
      </c>
      <c r="G38" s="117"/>
      <c r="H38" s="34" t="s">
        <v>130</v>
      </c>
      <c r="I38" s="35">
        <v>2</v>
      </c>
      <c r="J38" s="36"/>
      <c r="K38" s="33"/>
    </row>
    <row r="39" spans="2:11" s="32" customFormat="1" ht="209.5" customHeight="1" x14ac:dyDescent="0.9">
      <c r="B39" s="33">
        <v>2</v>
      </c>
      <c r="C39" s="116" t="s">
        <v>163</v>
      </c>
      <c r="D39" s="116"/>
      <c r="E39" s="116"/>
      <c r="F39" s="117" t="s">
        <v>8</v>
      </c>
      <c r="G39" s="117"/>
      <c r="H39" s="33" t="s">
        <v>9</v>
      </c>
      <c r="I39" s="33"/>
      <c r="J39" s="36"/>
      <c r="K39" s="33"/>
    </row>
    <row r="40" spans="2:11" s="32" customFormat="1" ht="236.5" customHeight="1" x14ac:dyDescent="0.9">
      <c r="B40" s="33">
        <v>3</v>
      </c>
      <c r="C40" s="116" t="s">
        <v>164</v>
      </c>
      <c r="D40" s="116"/>
      <c r="E40" s="116"/>
      <c r="F40" s="117" t="s">
        <v>10</v>
      </c>
      <c r="G40" s="117"/>
      <c r="H40" s="33" t="s">
        <v>11</v>
      </c>
      <c r="I40" s="33"/>
      <c r="J40" s="36"/>
      <c r="K40" s="33"/>
    </row>
    <row r="41" spans="2:11" s="32" customFormat="1" ht="195" customHeight="1" x14ac:dyDescent="0.9">
      <c r="B41" s="33">
        <v>4</v>
      </c>
      <c r="C41" s="116" t="s">
        <v>165</v>
      </c>
      <c r="D41" s="116"/>
      <c r="E41" s="116"/>
      <c r="F41" s="117" t="s">
        <v>12</v>
      </c>
      <c r="G41" s="117"/>
      <c r="H41" s="33" t="s">
        <v>13</v>
      </c>
      <c r="I41" s="33"/>
      <c r="J41" s="36"/>
      <c r="K41" s="33"/>
    </row>
    <row r="42" spans="2:11" s="32" customFormat="1" ht="88.4" customHeight="1" x14ac:dyDescent="0.9">
      <c r="B42" s="33">
        <v>5</v>
      </c>
      <c r="C42" s="116" t="s">
        <v>166</v>
      </c>
      <c r="D42" s="116"/>
      <c r="E42" s="116"/>
      <c r="F42" s="117" t="s">
        <v>14</v>
      </c>
      <c r="G42" s="117"/>
      <c r="H42" s="33" t="s">
        <v>9</v>
      </c>
      <c r="I42" s="35">
        <f>J16</f>
        <v>0</v>
      </c>
      <c r="J42" s="36"/>
      <c r="K42" s="33"/>
    </row>
    <row r="43" spans="2:11" s="32" customFormat="1" ht="272.5" customHeight="1" x14ac:dyDescent="0.9">
      <c r="B43" s="33">
        <v>6</v>
      </c>
      <c r="C43" s="116" t="s">
        <v>167</v>
      </c>
      <c r="D43" s="116"/>
      <c r="E43" s="116"/>
      <c r="F43" s="117" t="s">
        <v>15</v>
      </c>
      <c r="G43" s="117"/>
      <c r="H43" s="34" t="s">
        <v>16</v>
      </c>
      <c r="I43" s="35">
        <f>J93</f>
        <v>0</v>
      </c>
      <c r="J43" s="36"/>
      <c r="K43" s="33"/>
    </row>
    <row r="44" spans="2:11" s="32" customFormat="1" ht="192" customHeight="1" x14ac:dyDescent="0.9">
      <c r="B44" s="33">
        <v>7</v>
      </c>
      <c r="C44" s="116" t="s">
        <v>168</v>
      </c>
      <c r="D44" s="116"/>
      <c r="E44" s="116"/>
      <c r="F44" s="117" t="s">
        <v>17</v>
      </c>
      <c r="G44" s="117"/>
      <c r="H44" s="34" t="s">
        <v>18</v>
      </c>
      <c r="I44" s="33"/>
      <c r="J44" s="36"/>
      <c r="K44" s="33"/>
    </row>
    <row r="45" spans="2:11" s="32" customFormat="1" ht="232.75" customHeight="1" x14ac:dyDescent="0.9">
      <c r="B45" s="33">
        <v>8</v>
      </c>
      <c r="C45" s="116" t="s">
        <v>169</v>
      </c>
      <c r="D45" s="116"/>
      <c r="E45" s="116"/>
      <c r="F45" s="117" t="s">
        <v>161</v>
      </c>
      <c r="G45" s="117"/>
      <c r="H45" s="34" t="s">
        <v>20</v>
      </c>
      <c r="I45" s="33"/>
      <c r="J45" s="36"/>
      <c r="K45" s="33"/>
    </row>
    <row r="46" spans="2:11" s="32" customFormat="1" ht="292.5" customHeight="1" x14ac:dyDescent="0.9">
      <c r="B46" s="33">
        <v>9</v>
      </c>
      <c r="C46" s="116" t="s">
        <v>170</v>
      </c>
      <c r="D46" s="116"/>
      <c r="E46" s="116"/>
      <c r="F46" s="117" t="s">
        <v>21</v>
      </c>
      <c r="G46" s="117"/>
      <c r="H46" s="34" t="s">
        <v>22</v>
      </c>
      <c r="I46" s="33"/>
      <c r="J46" s="36"/>
      <c r="K46" s="33"/>
    </row>
    <row r="47" spans="2:11" s="32" customFormat="1" ht="262.64999999999998" customHeight="1" x14ac:dyDescent="0.9">
      <c r="B47" s="33">
        <v>10</v>
      </c>
      <c r="C47" s="116" t="s">
        <v>171</v>
      </c>
      <c r="D47" s="116"/>
      <c r="E47" s="116"/>
      <c r="F47" s="117" t="s">
        <v>23</v>
      </c>
      <c r="G47" s="117"/>
      <c r="H47" s="34" t="s">
        <v>22</v>
      </c>
      <c r="I47" s="33"/>
      <c r="J47" s="36"/>
      <c r="K47" s="33"/>
    </row>
    <row r="48" spans="2:11" s="32" customFormat="1" ht="249" customHeight="1" x14ac:dyDescent="0.9">
      <c r="B48" s="33">
        <v>11</v>
      </c>
      <c r="C48" s="116" t="s">
        <v>172</v>
      </c>
      <c r="D48" s="116"/>
      <c r="E48" s="116"/>
      <c r="F48" s="117" t="s">
        <v>24</v>
      </c>
      <c r="G48" s="117"/>
      <c r="H48" s="34" t="s">
        <v>22</v>
      </c>
      <c r="I48" s="33"/>
      <c r="J48" s="36"/>
      <c r="K48" s="33"/>
    </row>
    <row r="49" spans="2:11" s="32" customFormat="1" ht="145.65" customHeight="1" x14ac:dyDescent="0.9">
      <c r="B49" s="33">
        <v>12</v>
      </c>
      <c r="C49" s="116" t="s">
        <v>173</v>
      </c>
      <c r="D49" s="116"/>
      <c r="E49" s="116"/>
      <c r="F49" s="117" t="s">
        <v>25</v>
      </c>
      <c r="G49" s="117"/>
      <c r="H49" s="34" t="s">
        <v>22</v>
      </c>
      <c r="I49" s="33"/>
      <c r="J49" s="36"/>
      <c r="K49" s="33"/>
    </row>
    <row r="50" spans="2:11" s="32" customFormat="1" ht="282.64999999999998" customHeight="1" x14ac:dyDescent="0.9">
      <c r="B50" s="33">
        <v>13</v>
      </c>
      <c r="C50" s="116" t="s">
        <v>174</v>
      </c>
      <c r="D50" s="116"/>
      <c r="E50" s="116"/>
      <c r="F50" s="117" t="s">
        <v>26</v>
      </c>
      <c r="G50" s="117"/>
      <c r="H50" s="34" t="s">
        <v>22</v>
      </c>
      <c r="I50" s="33"/>
      <c r="J50" s="36"/>
      <c r="K50" s="33"/>
    </row>
    <row r="51" spans="2:11" s="32" customFormat="1" ht="166.75" customHeight="1" x14ac:dyDescent="0.9">
      <c r="B51" s="33">
        <v>14</v>
      </c>
      <c r="C51" s="116" t="s">
        <v>175</v>
      </c>
      <c r="D51" s="116"/>
      <c r="E51" s="116"/>
      <c r="F51" s="117" t="s">
        <v>27</v>
      </c>
      <c r="G51" s="117"/>
      <c r="H51" s="34" t="s">
        <v>22</v>
      </c>
      <c r="I51" s="33"/>
      <c r="J51" s="36"/>
      <c r="K51" s="33"/>
    </row>
    <row r="52" spans="2:11" s="32" customFormat="1" ht="270.64999999999998" customHeight="1" x14ac:dyDescent="0.9">
      <c r="B52" s="33">
        <v>15</v>
      </c>
      <c r="C52" s="116" t="s">
        <v>176</v>
      </c>
      <c r="D52" s="116"/>
      <c r="E52" s="116"/>
      <c r="F52" s="117" t="s">
        <v>28</v>
      </c>
      <c r="G52" s="117"/>
      <c r="H52" s="33" t="s">
        <v>9</v>
      </c>
      <c r="I52" s="33"/>
      <c r="J52" s="36"/>
      <c r="K52" s="33"/>
    </row>
    <row r="53" spans="2:11" s="32" customFormat="1" ht="267" customHeight="1" x14ac:dyDescent="0.9">
      <c r="B53" s="33">
        <v>16</v>
      </c>
      <c r="C53" s="116" t="s">
        <v>177</v>
      </c>
      <c r="D53" s="116"/>
      <c r="E53" s="116"/>
      <c r="F53" s="117" t="s">
        <v>29</v>
      </c>
      <c r="G53" s="117"/>
      <c r="H53" s="33" t="s">
        <v>13</v>
      </c>
      <c r="I53" s="33">
        <f>J21</f>
        <v>0</v>
      </c>
      <c r="J53" s="36"/>
      <c r="K53" s="33"/>
    </row>
    <row r="54" spans="2:11" s="32" customFormat="1" ht="52.75" customHeight="1" x14ac:dyDescent="0.9">
      <c r="B54" s="33">
        <v>17</v>
      </c>
      <c r="C54" s="113" t="s">
        <v>131</v>
      </c>
      <c r="D54" s="113"/>
      <c r="E54" s="113"/>
      <c r="F54" s="117" t="s">
        <v>132</v>
      </c>
      <c r="G54" s="117"/>
      <c r="H54" s="37"/>
      <c r="I54" s="33"/>
      <c r="J54" s="36"/>
      <c r="K54" s="33"/>
    </row>
    <row r="55" spans="2:11" s="32" customFormat="1" ht="87" customHeight="1" x14ac:dyDescent="0.9">
      <c r="B55" s="33">
        <v>18</v>
      </c>
      <c r="C55" s="116" t="s">
        <v>178</v>
      </c>
      <c r="D55" s="116"/>
      <c r="E55" s="116"/>
      <c r="F55" s="117" t="s">
        <v>30</v>
      </c>
      <c r="G55" s="117"/>
      <c r="H55" s="33" t="s">
        <v>9</v>
      </c>
      <c r="I55" s="33"/>
      <c r="J55" s="36"/>
      <c r="K55" s="33"/>
    </row>
    <row r="56" spans="2:11" s="32" customFormat="1" ht="163.4" customHeight="1" x14ac:dyDescent="0.9">
      <c r="B56" s="33">
        <v>19</v>
      </c>
      <c r="C56" s="116" t="s">
        <v>179</v>
      </c>
      <c r="D56" s="116"/>
      <c r="E56" s="116"/>
      <c r="F56" s="117" t="s">
        <v>31</v>
      </c>
      <c r="G56" s="117"/>
      <c r="H56" s="33" t="s">
        <v>9</v>
      </c>
      <c r="I56" s="35"/>
      <c r="J56" s="36"/>
      <c r="K56" s="23"/>
    </row>
    <row r="57" spans="2:11" s="32" customFormat="1" ht="122.4" customHeight="1" x14ac:dyDescent="0.9">
      <c r="B57" s="33">
        <v>20</v>
      </c>
      <c r="C57" s="116" t="s">
        <v>180</v>
      </c>
      <c r="D57" s="116"/>
      <c r="E57" s="116"/>
      <c r="F57" s="117" t="s">
        <v>32</v>
      </c>
      <c r="G57" s="117"/>
      <c r="H57" s="33" t="s">
        <v>9</v>
      </c>
      <c r="I57" s="33">
        <v>0</v>
      </c>
      <c r="J57" s="36"/>
      <c r="K57" s="33"/>
    </row>
    <row r="58" spans="2:11" s="32" customFormat="1" ht="103.75" customHeight="1" x14ac:dyDescent="0.9">
      <c r="B58" s="33">
        <v>21</v>
      </c>
      <c r="C58" s="116" t="s">
        <v>181</v>
      </c>
      <c r="D58" s="116"/>
      <c r="E58" s="116"/>
      <c r="F58" s="117" t="s">
        <v>33</v>
      </c>
      <c r="G58" s="117"/>
      <c r="H58" s="33" t="s">
        <v>9</v>
      </c>
      <c r="J58" s="36"/>
      <c r="K58" s="33"/>
    </row>
    <row r="59" spans="2:11" s="32" customFormat="1" ht="214.75" customHeight="1" x14ac:dyDescent="0.9">
      <c r="B59" s="33">
        <v>22</v>
      </c>
      <c r="C59" s="116" t="s">
        <v>182</v>
      </c>
      <c r="D59" s="116"/>
      <c r="E59" s="116"/>
      <c r="F59" s="117" t="s">
        <v>34</v>
      </c>
      <c r="G59" s="117"/>
      <c r="H59" s="33" t="s">
        <v>9</v>
      </c>
      <c r="I59" s="33"/>
      <c r="J59" s="36"/>
      <c r="K59" s="33"/>
    </row>
    <row r="60" spans="2:11" s="32" customFormat="1" ht="32.15" customHeight="1" x14ac:dyDescent="0.9">
      <c r="B60" s="33">
        <v>23</v>
      </c>
      <c r="C60" s="113" t="s">
        <v>133</v>
      </c>
      <c r="D60" s="113"/>
      <c r="E60" s="113"/>
      <c r="F60" s="117"/>
      <c r="G60" s="117"/>
      <c r="H60" s="26"/>
      <c r="I60" s="33"/>
      <c r="J60" s="36"/>
      <c r="K60" s="33"/>
    </row>
    <row r="61" spans="2:11" s="32" customFormat="1" ht="64.400000000000006" customHeight="1" x14ac:dyDescent="0.9">
      <c r="B61" s="33">
        <v>24</v>
      </c>
      <c r="C61" s="116" t="s">
        <v>183</v>
      </c>
      <c r="D61" s="116"/>
      <c r="E61" s="116"/>
      <c r="F61" s="117" t="s">
        <v>35</v>
      </c>
      <c r="G61" s="117"/>
      <c r="H61" s="33"/>
      <c r="I61" s="33"/>
      <c r="J61" s="36"/>
      <c r="K61" s="24"/>
    </row>
    <row r="62" spans="2:11" s="32" customFormat="1" ht="102.65" customHeight="1" x14ac:dyDescent="0.9">
      <c r="B62" s="33">
        <v>25</v>
      </c>
      <c r="C62" s="116" t="s">
        <v>184</v>
      </c>
      <c r="D62" s="116"/>
      <c r="E62" s="116"/>
      <c r="F62" s="117" t="s">
        <v>36</v>
      </c>
      <c r="G62" s="117"/>
      <c r="H62" s="34" t="s">
        <v>22</v>
      </c>
      <c r="I62" s="35"/>
      <c r="J62" s="36"/>
      <c r="K62" s="23"/>
    </row>
    <row r="63" spans="2:11" s="32" customFormat="1" ht="216.65" customHeight="1" x14ac:dyDescent="0.9">
      <c r="B63" s="33">
        <v>26</v>
      </c>
      <c r="C63" s="116" t="s">
        <v>185</v>
      </c>
      <c r="D63" s="116"/>
      <c r="E63" s="116"/>
      <c r="F63" s="117" t="s">
        <v>37</v>
      </c>
      <c r="G63" s="117"/>
      <c r="H63" s="34" t="s">
        <v>22</v>
      </c>
      <c r="I63" s="33"/>
      <c r="J63" s="36"/>
      <c r="K63" s="33"/>
    </row>
    <row r="64" spans="2:11" s="32" customFormat="1" ht="180.65" customHeight="1" x14ac:dyDescent="0.9">
      <c r="B64" s="33">
        <v>27</v>
      </c>
      <c r="C64" s="116" t="s">
        <v>186</v>
      </c>
      <c r="D64" s="116"/>
      <c r="E64" s="116"/>
      <c r="F64" s="117" t="s">
        <v>38</v>
      </c>
      <c r="G64" s="117"/>
      <c r="H64" s="34" t="s">
        <v>9</v>
      </c>
      <c r="I64" s="33">
        <v>0</v>
      </c>
      <c r="J64" s="36"/>
      <c r="K64" s="33"/>
    </row>
    <row r="65" spans="2:11" s="32" customFormat="1" ht="153" customHeight="1" x14ac:dyDescent="0.9">
      <c r="B65" s="33">
        <v>28</v>
      </c>
      <c r="C65" s="116" t="s">
        <v>39</v>
      </c>
      <c r="D65" s="116"/>
      <c r="E65" s="116"/>
      <c r="F65" s="117" t="s">
        <v>40</v>
      </c>
      <c r="G65" s="117"/>
      <c r="H65" s="34" t="s">
        <v>9</v>
      </c>
      <c r="I65" s="33"/>
      <c r="J65" s="36"/>
      <c r="K65" s="33"/>
    </row>
    <row r="66" spans="2:11" s="32" customFormat="1" ht="111.65" customHeight="1" x14ac:dyDescent="0.9">
      <c r="B66" s="33">
        <v>29</v>
      </c>
      <c r="C66" s="116" t="s">
        <v>187</v>
      </c>
      <c r="D66" s="116"/>
      <c r="E66" s="116"/>
      <c r="F66" s="117" t="s">
        <v>41</v>
      </c>
      <c r="G66" s="117"/>
      <c r="H66" s="34" t="s">
        <v>9</v>
      </c>
      <c r="I66" s="35"/>
      <c r="J66" s="36"/>
      <c r="K66" s="33"/>
    </row>
    <row r="67" spans="2:11" s="32" customFormat="1" ht="241.75" customHeight="1" x14ac:dyDescent="0.9">
      <c r="B67" s="33">
        <v>30</v>
      </c>
      <c r="C67" s="116" t="s">
        <v>188</v>
      </c>
      <c r="D67" s="116"/>
      <c r="E67" s="116"/>
      <c r="F67" s="117" t="s">
        <v>42</v>
      </c>
      <c r="G67" s="117"/>
      <c r="H67" s="34" t="s">
        <v>22</v>
      </c>
      <c r="I67" s="35"/>
      <c r="J67" s="36"/>
      <c r="K67" s="33"/>
    </row>
    <row r="68" spans="2:11" s="32" customFormat="1" ht="249" customHeight="1" x14ac:dyDescent="0.9">
      <c r="B68" s="33">
        <v>31</v>
      </c>
      <c r="C68" s="116" t="s">
        <v>134</v>
      </c>
      <c r="D68" s="116"/>
      <c r="E68" s="116"/>
      <c r="F68" s="117" t="s">
        <v>43</v>
      </c>
      <c r="G68" s="117"/>
      <c r="H68" s="34" t="s">
        <v>44</v>
      </c>
      <c r="I68" s="35"/>
      <c r="J68" s="36"/>
      <c r="K68" s="33"/>
    </row>
    <row r="69" spans="2:11" s="32" customFormat="1" ht="138" customHeight="1" x14ac:dyDescent="0.9">
      <c r="B69" s="33">
        <v>32</v>
      </c>
      <c r="C69" s="116" t="s">
        <v>189</v>
      </c>
      <c r="D69" s="116"/>
      <c r="E69" s="116"/>
      <c r="F69" s="117" t="s">
        <v>45</v>
      </c>
      <c r="G69" s="117"/>
      <c r="H69" s="34" t="s">
        <v>46</v>
      </c>
      <c r="I69" s="35">
        <f>J100</f>
        <v>0</v>
      </c>
      <c r="J69" s="36"/>
      <c r="K69" s="33"/>
    </row>
    <row r="70" spans="2:11" s="32" customFormat="1" ht="166.75" customHeight="1" x14ac:dyDescent="0.9">
      <c r="B70" s="33">
        <v>33</v>
      </c>
      <c r="C70" s="116" t="s">
        <v>190</v>
      </c>
      <c r="D70" s="116"/>
      <c r="E70" s="116"/>
      <c r="F70" s="117" t="s">
        <v>47</v>
      </c>
      <c r="G70" s="117"/>
      <c r="H70" s="34" t="s">
        <v>44</v>
      </c>
      <c r="I70" s="35"/>
      <c r="J70" s="36"/>
      <c r="K70" s="33"/>
    </row>
    <row r="71" spans="2:11" s="32" customFormat="1" ht="165" customHeight="1" x14ac:dyDescent="0.9">
      <c r="B71" s="33">
        <v>34</v>
      </c>
      <c r="C71" s="116" t="s">
        <v>191</v>
      </c>
      <c r="D71" s="116"/>
      <c r="E71" s="116"/>
      <c r="F71" s="117" t="s">
        <v>48</v>
      </c>
      <c r="G71" s="117"/>
      <c r="H71" s="34" t="s">
        <v>20</v>
      </c>
      <c r="I71" s="33"/>
      <c r="J71" s="36"/>
      <c r="K71" s="33"/>
    </row>
    <row r="72" spans="2:11" s="32" customFormat="1" ht="409.5" customHeight="1" x14ac:dyDescent="0.9">
      <c r="B72" s="33">
        <v>35</v>
      </c>
      <c r="C72" s="116" t="s">
        <v>192</v>
      </c>
      <c r="D72" s="116"/>
      <c r="E72" s="116"/>
      <c r="F72" s="117" t="s">
        <v>49</v>
      </c>
      <c r="G72" s="117"/>
      <c r="H72" s="34" t="s">
        <v>16</v>
      </c>
      <c r="I72" s="33"/>
      <c r="J72" s="36"/>
      <c r="K72" s="33"/>
    </row>
    <row r="73" spans="2:11" s="32" customFormat="1" ht="201" customHeight="1" x14ac:dyDescent="0.9">
      <c r="B73" s="33">
        <v>36</v>
      </c>
      <c r="C73" s="116" t="s">
        <v>193</v>
      </c>
      <c r="D73" s="116"/>
      <c r="E73" s="116"/>
      <c r="F73" s="117" t="s">
        <v>50</v>
      </c>
      <c r="G73" s="117"/>
      <c r="H73" s="33" t="s">
        <v>13</v>
      </c>
      <c r="I73" s="33"/>
      <c r="J73" s="36"/>
      <c r="K73" s="33"/>
    </row>
    <row r="74" spans="2:11" s="32" customFormat="1" ht="201" customHeight="1" x14ac:dyDescent="0.9">
      <c r="B74" s="33">
        <v>37</v>
      </c>
      <c r="C74" s="116" t="s">
        <v>194</v>
      </c>
      <c r="D74" s="116"/>
      <c r="E74" s="116"/>
      <c r="F74" s="117" t="s">
        <v>51</v>
      </c>
      <c r="G74" s="117"/>
      <c r="H74" s="33" t="s">
        <v>13</v>
      </c>
      <c r="I74" s="33"/>
      <c r="J74" s="36"/>
      <c r="K74" s="33"/>
    </row>
    <row r="75" spans="2:11" s="32" customFormat="1" ht="141" customHeight="1" x14ac:dyDescent="0.9">
      <c r="B75" s="33">
        <v>38</v>
      </c>
      <c r="C75" s="116" t="s">
        <v>52</v>
      </c>
      <c r="D75" s="116"/>
      <c r="E75" s="116"/>
      <c r="F75" s="118" t="s">
        <v>53</v>
      </c>
      <c r="G75" s="118"/>
      <c r="H75" s="33" t="s">
        <v>13</v>
      </c>
      <c r="I75" s="30"/>
      <c r="J75" s="36"/>
      <c r="K75" s="33"/>
    </row>
    <row r="76" spans="2:11" s="32" customFormat="1" ht="228.65" customHeight="1" x14ac:dyDescent="0.9">
      <c r="B76" s="33">
        <v>39</v>
      </c>
      <c r="C76" s="116" t="s">
        <v>54</v>
      </c>
      <c r="D76" s="116"/>
      <c r="E76" s="116"/>
      <c r="F76" s="118" t="s">
        <v>55</v>
      </c>
      <c r="G76" s="118"/>
      <c r="H76" s="33" t="s">
        <v>13</v>
      </c>
      <c r="I76" s="30"/>
      <c r="J76" s="36"/>
      <c r="K76" s="33"/>
    </row>
    <row r="77" spans="2:11" s="32" customFormat="1" ht="228.65" customHeight="1" x14ac:dyDescent="0.9">
      <c r="B77" s="33">
        <v>40</v>
      </c>
      <c r="C77" s="107" t="s">
        <v>135</v>
      </c>
      <c r="D77" s="107"/>
      <c r="E77" s="107"/>
      <c r="F77" s="118" t="s">
        <v>57</v>
      </c>
      <c r="G77" s="118"/>
      <c r="H77" s="33" t="s">
        <v>58</v>
      </c>
      <c r="I77" s="30">
        <f>J20</f>
        <v>0</v>
      </c>
      <c r="J77" s="36"/>
      <c r="K77" s="33"/>
    </row>
    <row r="78" spans="2:11" s="32" customFormat="1" ht="228.65" customHeight="1" x14ac:dyDescent="0.9">
      <c r="B78" s="33">
        <v>41</v>
      </c>
      <c r="C78" s="116" t="s">
        <v>59</v>
      </c>
      <c r="D78" s="116"/>
      <c r="E78" s="116"/>
      <c r="F78" s="117" t="s">
        <v>60</v>
      </c>
      <c r="G78" s="117"/>
      <c r="H78" s="23" t="s">
        <v>61</v>
      </c>
      <c r="I78" s="33"/>
      <c r="J78" s="36"/>
      <c r="K78" s="33"/>
    </row>
    <row r="79" spans="2:11" s="32" customFormat="1" ht="201" customHeight="1" x14ac:dyDescent="0.9">
      <c r="B79" s="33">
        <v>42</v>
      </c>
      <c r="C79" s="107" t="s">
        <v>62</v>
      </c>
      <c r="D79" s="107"/>
      <c r="E79" s="107"/>
      <c r="F79" s="117" t="s">
        <v>63</v>
      </c>
      <c r="G79" s="117"/>
      <c r="H79" s="23" t="s">
        <v>61</v>
      </c>
      <c r="I79" s="33"/>
      <c r="J79" s="36"/>
      <c r="K79" s="33"/>
    </row>
    <row r="80" spans="2:11" s="32" customFormat="1" ht="145.65" customHeight="1" x14ac:dyDescent="0.9">
      <c r="B80" s="33">
        <v>43</v>
      </c>
      <c r="C80" s="116" t="s">
        <v>136</v>
      </c>
      <c r="D80" s="116"/>
      <c r="E80" s="116"/>
      <c r="F80" s="117" t="s">
        <v>63</v>
      </c>
      <c r="G80" s="117"/>
      <c r="H80" s="23" t="s">
        <v>22</v>
      </c>
      <c r="I80" s="33"/>
      <c r="J80" s="36"/>
      <c r="K80" s="33"/>
    </row>
    <row r="81" spans="2:11" s="32" customFormat="1" ht="161.5" customHeight="1" x14ac:dyDescent="0.9">
      <c r="B81" s="33">
        <v>44</v>
      </c>
      <c r="C81" s="116" t="s">
        <v>137</v>
      </c>
      <c r="D81" s="116"/>
      <c r="E81" s="116"/>
      <c r="F81" s="117" t="s">
        <v>66</v>
      </c>
      <c r="G81" s="117"/>
      <c r="H81" s="23" t="s">
        <v>13</v>
      </c>
      <c r="I81" s="33"/>
      <c r="J81" s="36"/>
      <c r="K81" s="33"/>
    </row>
    <row r="82" spans="2:11" s="32" customFormat="1" ht="161.5" customHeight="1" x14ac:dyDescent="0.9">
      <c r="B82" s="33">
        <v>45</v>
      </c>
      <c r="C82" s="116" t="s">
        <v>71</v>
      </c>
      <c r="D82" s="116"/>
      <c r="E82" s="116"/>
      <c r="F82" s="117" t="s">
        <v>72</v>
      </c>
      <c r="G82" s="117"/>
      <c r="H82" s="23" t="s">
        <v>67</v>
      </c>
      <c r="I82" s="33"/>
      <c r="J82" s="36"/>
      <c r="K82" s="33"/>
    </row>
    <row r="83" spans="2:11" s="32" customFormat="1" ht="136.4" customHeight="1" x14ac:dyDescent="0.9">
      <c r="B83" s="33">
        <v>46</v>
      </c>
      <c r="C83" s="116" t="s">
        <v>138</v>
      </c>
      <c r="D83" s="116"/>
      <c r="E83" s="116"/>
      <c r="F83" s="117" t="s">
        <v>92</v>
      </c>
      <c r="G83" s="117"/>
      <c r="H83" s="23" t="s">
        <v>13</v>
      </c>
      <c r="I83" s="35">
        <v>0</v>
      </c>
      <c r="J83" s="36"/>
      <c r="K83" s="33"/>
    </row>
    <row r="84" spans="2:11" s="32" customFormat="1" ht="168" customHeight="1" x14ac:dyDescent="0.9">
      <c r="B84" s="33">
        <v>47</v>
      </c>
      <c r="C84" s="116" t="s">
        <v>75</v>
      </c>
      <c r="D84" s="116"/>
      <c r="E84" s="116"/>
      <c r="F84" s="117" t="s">
        <v>76</v>
      </c>
      <c r="G84" s="117"/>
      <c r="H84" s="23" t="s">
        <v>58</v>
      </c>
      <c r="I84" s="35"/>
      <c r="J84" s="36"/>
      <c r="K84" s="33">
        <v>0</v>
      </c>
    </row>
    <row r="85" spans="2:11" s="32" customFormat="1" ht="176.4" customHeight="1" x14ac:dyDescent="0.9">
      <c r="B85" s="33">
        <v>48</v>
      </c>
      <c r="C85" s="116" t="s">
        <v>139</v>
      </c>
      <c r="D85" s="116"/>
      <c r="E85" s="116"/>
      <c r="F85" s="108" t="s">
        <v>69</v>
      </c>
      <c r="G85" s="109"/>
      <c r="H85" s="22" t="s">
        <v>140</v>
      </c>
      <c r="I85" s="38"/>
      <c r="J85" s="38"/>
      <c r="K85" s="38"/>
    </row>
    <row r="86" spans="2:11" s="32" customFormat="1" ht="162.65" customHeight="1" x14ac:dyDescent="0.9">
      <c r="B86" s="33">
        <v>49</v>
      </c>
      <c r="C86" s="107" t="s">
        <v>73</v>
      </c>
      <c r="D86" s="107"/>
      <c r="E86" s="107"/>
      <c r="F86" s="108" t="s">
        <v>141</v>
      </c>
      <c r="G86" s="109"/>
      <c r="H86" s="22" t="s">
        <v>11</v>
      </c>
      <c r="I86" s="22"/>
      <c r="J86" s="22"/>
      <c r="K86" s="22"/>
    </row>
    <row r="87" spans="2:11" s="32" customFormat="1" ht="196.4" customHeight="1" x14ac:dyDescent="0.9">
      <c r="B87" s="33">
        <v>50</v>
      </c>
      <c r="C87" s="107" t="s">
        <v>81</v>
      </c>
      <c r="D87" s="107"/>
      <c r="E87" s="107"/>
      <c r="F87" s="108" t="s">
        <v>94</v>
      </c>
      <c r="G87" s="109"/>
      <c r="H87" s="22" t="s">
        <v>140</v>
      </c>
      <c r="I87" s="22"/>
      <c r="J87" s="22"/>
      <c r="K87" s="22"/>
    </row>
    <row r="88" spans="2:11" s="32" customFormat="1" ht="23" x14ac:dyDescent="0.95">
      <c r="B88" s="110" t="s">
        <v>142</v>
      </c>
      <c r="C88" s="111"/>
      <c r="D88" s="112"/>
      <c r="E88" s="39" t="s">
        <v>143</v>
      </c>
      <c r="F88" s="39"/>
      <c r="G88" s="39" t="s">
        <v>144</v>
      </c>
      <c r="H88" s="39" t="s">
        <v>145</v>
      </c>
      <c r="I88" s="37" t="s">
        <v>146</v>
      </c>
      <c r="J88" s="39" t="s">
        <v>4</v>
      </c>
      <c r="K88" s="39" t="s">
        <v>3</v>
      </c>
    </row>
    <row r="89" spans="2:11" s="32" customFormat="1" ht="23" x14ac:dyDescent="0.95">
      <c r="B89" s="37"/>
      <c r="C89" s="37"/>
      <c r="D89" s="37"/>
      <c r="E89" s="39"/>
      <c r="F89" s="39"/>
      <c r="G89" s="39"/>
      <c r="H89" s="39"/>
      <c r="I89" s="37"/>
      <c r="J89" s="39"/>
      <c r="K89" s="39"/>
    </row>
    <row r="90" spans="2:11" s="32" customFormat="1" ht="14.4" customHeight="1" x14ac:dyDescent="0.95">
      <c r="B90" s="40"/>
      <c r="C90" s="37"/>
      <c r="D90" s="37"/>
      <c r="E90" s="39"/>
      <c r="F90" s="39"/>
      <c r="G90" s="39"/>
      <c r="H90" s="39"/>
      <c r="I90" s="37"/>
      <c r="J90" s="39"/>
      <c r="K90" s="39"/>
    </row>
    <row r="91" spans="2:11" s="32" customFormat="1" ht="23" x14ac:dyDescent="0.95">
      <c r="B91" s="113" t="s">
        <v>147</v>
      </c>
      <c r="C91" s="113"/>
      <c r="D91" s="113"/>
      <c r="E91" s="113"/>
      <c r="F91" s="41"/>
      <c r="G91" s="41"/>
      <c r="H91" s="41"/>
      <c r="I91" s="34"/>
      <c r="J91" s="40"/>
      <c r="K91" s="39"/>
    </row>
    <row r="92" spans="2:11" s="32" customFormat="1" ht="23" x14ac:dyDescent="0.95">
      <c r="B92" s="114" t="s">
        <v>119</v>
      </c>
      <c r="C92" s="114"/>
      <c r="D92" s="114"/>
      <c r="E92" s="37">
        <v>0</v>
      </c>
      <c r="F92" s="41"/>
      <c r="G92" s="34">
        <v>5</v>
      </c>
      <c r="H92" s="34">
        <v>2</v>
      </c>
      <c r="I92" s="42">
        <v>4</v>
      </c>
      <c r="J92" s="43">
        <f>I92*H92*G92*E92</f>
        <v>0</v>
      </c>
      <c r="K92" s="39"/>
    </row>
    <row r="93" spans="2:11" s="32" customFormat="1" ht="23" x14ac:dyDescent="0.95">
      <c r="B93" s="115" t="s">
        <v>148</v>
      </c>
      <c r="C93" s="115"/>
      <c r="D93" s="115"/>
      <c r="E93" s="31"/>
      <c r="F93" s="41"/>
      <c r="G93" s="41"/>
      <c r="H93" s="41"/>
      <c r="I93" s="42"/>
      <c r="J93" s="43">
        <f>SUM(J92:J92)</f>
        <v>0</v>
      </c>
      <c r="K93" s="34" t="s">
        <v>16</v>
      </c>
    </row>
    <row r="94" spans="2:11" s="32" customFormat="1" ht="23" x14ac:dyDescent="0.95">
      <c r="B94" s="34"/>
      <c r="C94" s="44"/>
      <c r="D94" s="34"/>
      <c r="E94" s="31"/>
      <c r="F94" s="41"/>
      <c r="G94" s="41"/>
      <c r="H94" s="41"/>
      <c r="I94" s="42"/>
      <c r="J94" s="34"/>
      <c r="K94" s="34"/>
    </row>
    <row r="95" spans="2:11" s="32" customFormat="1" x14ac:dyDescent="0.9">
      <c r="B95" s="24"/>
      <c r="C95" s="23"/>
      <c r="D95" s="23"/>
      <c r="E95" s="25"/>
      <c r="F95" s="25"/>
      <c r="G95" s="25"/>
      <c r="H95" s="25"/>
      <c r="I95" s="23"/>
      <c r="J95" s="25"/>
      <c r="K95" s="24"/>
    </row>
    <row r="96" spans="2:11" s="32" customFormat="1" x14ac:dyDescent="0.9">
      <c r="B96" s="104" t="s">
        <v>149</v>
      </c>
      <c r="C96" s="104"/>
      <c r="D96" s="104"/>
      <c r="E96" s="45"/>
      <c r="F96" s="45"/>
      <c r="G96" s="25"/>
      <c r="H96" s="25"/>
      <c r="I96" s="23"/>
      <c r="J96" s="25"/>
      <c r="K96" s="24"/>
    </row>
    <row r="97" spans="2:11" s="32" customFormat="1" x14ac:dyDescent="0.9">
      <c r="B97" s="101" t="s">
        <v>150</v>
      </c>
      <c r="C97" s="101"/>
      <c r="D97" s="101"/>
      <c r="E97" s="46"/>
      <c r="F97" s="46"/>
      <c r="G97" s="25"/>
      <c r="H97" s="25"/>
      <c r="I97" s="23"/>
      <c r="J97" s="47">
        <f>J25</f>
        <v>0</v>
      </c>
      <c r="K97" s="24"/>
    </row>
    <row r="98" spans="2:11" s="32" customFormat="1" x14ac:dyDescent="0.9">
      <c r="B98" s="101" t="s">
        <v>151</v>
      </c>
      <c r="C98" s="101"/>
      <c r="D98" s="101"/>
      <c r="E98" s="46"/>
      <c r="F98" s="46"/>
      <c r="G98" s="25"/>
      <c r="H98" s="25"/>
      <c r="I98" s="23"/>
      <c r="J98" s="47">
        <f>J97*0.1</f>
        <v>0</v>
      </c>
      <c r="K98" s="24"/>
    </row>
    <row r="99" spans="2:11" s="32" customFormat="1" x14ac:dyDescent="0.9">
      <c r="B99" s="105" t="s">
        <v>148</v>
      </c>
      <c r="C99" s="105"/>
      <c r="D99" s="105"/>
      <c r="E99" s="46"/>
      <c r="F99" s="46"/>
      <c r="G99" s="25"/>
      <c r="H99" s="25"/>
      <c r="I99" s="23"/>
      <c r="J99" s="47">
        <f>SUM(J97:J98)</f>
        <v>0</v>
      </c>
      <c r="K99" s="23" t="s">
        <v>20</v>
      </c>
    </row>
    <row r="100" spans="2:11" s="32" customFormat="1" x14ac:dyDescent="0.9">
      <c r="B100" s="105" t="s">
        <v>148</v>
      </c>
      <c r="C100" s="105"/>
      <c r="D100" s="105"/>
      <c r="E100" s="46"/>
      <c r="F100" s="46"/>
      <c r="G100" s="25"/>
      <c r="H100" s="25"/>
      <c r="I100" s="23"/>
      <c r="J100" s="47">
        <f>ROUND(J99,0)</f>
        <v>0</v>
      </c>
      <c r="K100" s="23" t="s">
        <v>20</v>
      </c>
    </row>
    <row r="101" spans="2:11" s="32" customFormat="1" x14ac:dyDescent="0.9">
      <c r="B101" s="104" t="s">
        <v>152</v>
      </c>
      <c r="C101" s="104"/>
      <c r="D101" s="104"/>
      <c r="E101" s="15"/>
      <c r="F101" s="25"/>
      <c r="G101" s="25"/>
      <c r="H101" s="25"/>
      <c r="I101" s="30"/>
      <c r="J101" s="23"/>
      <c r="K101" s="23"/>
    </row>
    <row r="102" spans="2:11" s="32" customFormat="1" x14ac:dyDescent="0.9">
      <c r="B102" s="101" t="s">
        <v>153</v>
      </c>
      <c r="C102" s="101"/>
      <c r="D102" s="101"/>
      <c r="E102" s="15"/>
      <c r="F102" s="15"/>
      <c r="G102" s="25"/>
      <c r="H102" s="25"/>
      <c r="I102" s="23"/>
      <c r="J102" s="47">
        <f>J28</f>
        <v>0</v>
      </c>
      <c r="K102" s="23"/>
    </row>
    <row r="103" spans="2:11" s="32" customFormat="1" x14ac:dyDescent="0.9">
      <c r="B103" s="101" t="s">
        <v>151</v>
      </c>
      <c r="C103" s="101"/>
      <c r="D103" s="101"/>
      <c r="E103" s="15"/>
      <c r="F103" s="15"/>
      <c r="G103" s="25"/>
      <c r="H103" s="25"/>
      <c r="I103" s="23"/>
      <c r="J103" s="47">
        <f>J102*0.1</f>
        <v>0</v>
      </c>
      <c r="K103" s="23"/>
    </row>
    <row r="104" spans="2:11" s="32" customFormat="1" x14ac:dyDescent="0.9">
      <c r="B104" s="105" t="s">
        <v>148</v>
      </c>
      <c r="C104" s="105"/>
      <c r="D104" s="105"/>
      <c r="E104" s="15"/>
      <c r="F104" s="15"/>
      <c r="G104" s="25"/>
      <c r="H104" s="25"/>
      <c r="I104" s="23"/>
      <c r="J104" s="47">
        <f>SUM(J102:J103)</f>
        <v>0</v>
      </c>
      <c r="K104" s="23" t="s">
        <v>9</v>
      </c>
    </row>
    <row r="105" spans="2:11" s="32" customFormat="1" x14ac:dyDescent="0.9">
      <c r="B105" s="16"/>
      <c r="C105" s="48"/>
      <c r="D105" s="48"/>
      <c r="E105" s="15"/>
      <c r="F105" s="15"/>
      <c r="G105" s="25"/>
      <c r="H105" s="25"/>
      <c r="I105" s="23"/>
      <c r="J105" s="47"/>
      <c r="K105" s="23"/>
    </row>
    <row r="106" spans="2:11" s="32" customFormat="1" x14ac:dyDescent="0.9">
      <c r="B106" s="106" t="s">
        <v>154</v>
      </c>
      <c r="C106" s="106"/>
      <c r="D106" s="106"/>
      <c r="E106" s="106"/>
      <c r="F106" s="15"/>
      <c r="G106" s="25"/>
      <c r="H106" s="25"/>
      <c r="I106" s="23"/>
      <c r="J106" s="47"/>
      <c r="K106" s="23"/>
    </row>
    <row r="107" spans="2:11" s="32" customFormat="1" x14ac:dyDescent="0.9">
      <c r="B107" s="101" t="s">
        <v>155</v>
      </c>
      <c r="C107" s="101"/>
      <c r="D107" s="101"/>
      <c r="E107" s="15"/>
      <c r="F107" s="15"/>
      <c r="G107" s="25"/>
      <c r="H107" s="25"/>
      <c r="I107" s="23"/>
      <c r="J107" s="47">
        <f>J104</f>
        <v>0</v>
      </c>
      <c r="K107" s="24" t="s">
        <v>9</v>
      </c>
    </row>
    <row r="108" spans="2:11" s="32" customFormat="1" x14ac:dyDescent="0.9">
      <c r="B108" s="101"/>
      <c r="C108" s="101"/>
      <c r="D108" s="101"/>
      <c r="E108" s="15"/>
      <c r="F108" s="15"/>
      <c r="G108" s="102">
        <v>0</v>
      </c>
      <c r="H108" s="102"/>
      <c r="I108" s="102"/>
      <c r="J108" s="47">
        <f>J107/0.3</f>
        <v>0</v>
      </c>
      <c r="K108" s="24"/>
    </row>
    <row r="109" spans="2:11" s="32" customFormat="1" x14ac:dyDescent="0.9">
      <c r="B109" s="101" t="s">
        <v>156</v>
      </c>
      <c r="C109" s="101"/>
      <c r="D109" s="101"/>
      <c r="E109" s="45"/>
      <c r="F109" s="45"/>
      <c r="G109" s="45"/>
      <c r="H109" s="25"/>
      <c r="I109" s="23"/>
      <c r="J109" s="47">
        <f>ROUND(J108,0)</f>
        <v>0</v>
      </c>
      <c r="K109" s="23" t="s">
        <v>22</v>
      </c>
    </row>
    <row r="110" spans="2:11" x14ac:dyDescent="0.9">
      <c r="B110" s="24"/>
      <c r="C110" s="23"/>
      <c r="D110" s="23"/>
      <c r="E110" s="25"/>
      <c r="F110" s="25"/>
      <c r="G110" s="25"/>
      <c r="H110" s="25"/>
      <c r="I110" s="23"/>
      <c r="J110" s="25"/>
      <c r="K110" s="25"/>
    </row>
    <row r="111" spans="2:11" x14ac:dyDescent="0.9">
      <c r="B111" s="104" t="s">
        <v>157</v>
      </c>
      <c r="C111" s="104"/>
      <c r="D111" s="104"/>
      <c r="E111" s="15"/>
      <c r="F111" s="15"/>
      <c r="G111" s="25"/>
      <c r="H111" s="25"/>
      <c r="I111" s="23"/>
      <c r="J111" s="25"/>
      <c r="K111" s="25"/>
    </row>
    <row r="112" spans="2:11" x14ac:dyDescent="0.9">
      <c r="B112" s="101" t="s">
        <v>158</v>
      </c>
      <c r="C112" s="101"/>
      <c r="D112" s="101"/>
      <c r="E112" s="15"/>
      <c r="F112" s="15"/>
      <c r="G112" s="102">
        <v>0</v>
      </c>
      <c r="H112" s="102"/>
      <c r="I112" s="102"/>
      <c r="J112" s="47">
        <f>J109*0.5</f>
        <v>0</v>
      </c>
      <c r="K112" s="23" t="s">
        <v>44</v>
      </c>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4" t="s">
        <v>159</v>
      </c>
      <c r="C115" s="104"/>
      <c r="D115" s="104"/>
      <c r="E115" s="15"/>
      <c r="F115" s="15"/>
      <c r="I115" s="23"/>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101" t="s">
        <v>160</v>
      </c>
      <c r="C116" s="101"/>
      <c r="D116" s="101"/>
      <c r="E116" s="15"/>
      <c r="F116" s="15"/>
      <c r="G116" s="102">
        <v>0</v>
      </c>
      <c r="H116" s="102"/>
      <c r="I116" s="102"/>
      <c r="J116" s="47">
        <f>J113*1</f>
        <v>0</v>
      </c>
      <c r="K116" s="23" t="s">
        <v>44</v>
      </c>
      <c r="L116" s="14"/>
      <c r="M116" s="14"/>
      <c r="N116" s="14"/>
      <c r="O116" s="14"/>
      <c r="P116" s="14"/>
      <c r="Q116" s="14"/>
      <c r="R116" s="14"/>
      <c r="S116" s="14"/>
      <c r="T116" s="14"/>
      <c r="U116" s="14"/>
      <c r="V116" s="14"/>
      <c r="W116" s="14"/>
      <c r="X116" s="14"/>
      <c r="Y116" s="14"/>
      <c r="Z116" s="14"/>
      <c r="AA116" s="14"/>
      <c r="AB116" s="14"/>
      <c r="AC116" s="14"/>
      <c r="AD116" s="14"/>
    </row>
    <row r="117" spans="1:30" s="25" customFormat="1" x14ac:dyDescent="0.9">
      <c r="A117" s="49"/>
      <c r="B117" s="24"/>
      <c r="C117" s="23"/>
      <c r="D117" s="23"/>
      <c r="I117" s="23"/>
      <c r="L117" s="14"/>
      <c r="M117" s="14"/>
      <c r="N117" s="14"/>
      <c r="O117" s="14"/>
      <c r="P117" s="14"/>
      <c r="Q117" s="14"/>
      <c r="R117" s="14"/>
      <c r="S117" s="14"/>
      <c r="T117" s="14"/>
      <c r="U117" s="14"/>
      <c r="V117" s="14"/>
      <c r="W117" s="14"/>
      <c r="X117" s="14"/>
      <c r="Y117" s="14"/>
      <c r="Z117" s="14"/>
      <c r="AA117" s="14"/>
      <c r="AB117" s="14"/>
      <c r="AC117" s="14"/>
      <c r="AD117" s="14"/>
    </row>
    <row r="118" spans="1:30" x14ac:dyDescent="0.9">
      <c r="B118" s="103"/>
      <c r="C118" s="103"/>
      <c r="D118" s="103"/>
      <c r="E118" s="15"/>
      <c r="F118" s="15"/>
      <c r="G118" s="25"/>
      <c r="H118" s="25"/>
      <c r="I118" s="23"/>
      <c r="J118" s="24"/>
      <c r="K118" s="25"/>
    </row>
  </sheetData>
  <mergeCells count="144">
    <mergeCell ref="B15:K15"/>
    <mergeCell ref="C24:D24"/>
    <mergeCell ref="C25:D25"/>
    <mergeCell ref="C26:D26"/>
    <mergeCell ref="C27:D27"/>
    <mergeCell ref="C28:D28"/>
    <mergeCell ref="E9:K9"/>
    <mergeCell ref="B13:B14"/>
    <mergeCell ref="C13:C14"/>
    <mergeCell ref="D13:D14"/>
    <mergeCell ref="E13:E14"/>
    <mergeCell ref="G13:I13"/>
    <mergeCell ref="J13:J14"/>
    <mergeCell ref="K13:K14"/>
    <mergeCell ref="C39:E39"/>
    <mergeCell ref="F39:G39"/>
    <mergeCell ref="C40:E40"/>
    <mergeCell ref="F40:G40"/>
    <mergeCell ref="C41:E41"/>
    <mergeCell ref="F41:G41"/>
    <mergeCell ref="C29:D29"/>
    <mergeCell ref="C30:D30"/>
    <mergeCell ref="B35:J35"/>
    <mergeCell ref="C37:E37"/>
    <mergeCell ref="F37:G37"/>
    <mergeCell ref="C38:E38"/>
    <mergeCell ref="F38:G38"/>
    <mergeCell ref="C45:E45"/>
    <mergeCell ref="F45:G45"/>
    <mergeCell ref="C46:E46"/>
    <mergeCell ref="F46:G46"/>
    <mergeCell ref="C47:E47"/>
    <mergeCell ref="F47:G47"/>
    <mergeCell ref="C42:E42"/>
    <mergeCell ref="F42:G42"/>
    <mergeCell ref="C43:E43"/>
    <mergeCell ref="F43:G43"/>
    <mergeCell ref="C44:E44"/>
    <mergeCell ref="F44:G44"/>
    <mergeCell ref="C51:E51"/>
    <mergeCell ref="F51:G51"/>
    <mergeCell ref="C52:E52"/>
    <mergeCell ref="F52:G52"/>
    <mergeCell ref="C53:E53"/>
    <mergeCell ref="F53:G53"/>
    <mergeCell ref="C48:E48"/>
    <mergeCell ref="F48:G48"/>
    <mergeCell ref="C49:E49"/>
    <mergeCell ref="F49:G49"/>
    <mergeCell ref="C50:E50"/>
    <mergeCell ref="F50:G50"/>
    <mergeCell ref="C57:E57"/>
    <mergeCell ref="F57:G57"/>
    <mergeCell ref="C58:E58"/>
    <mergeCell ref="F58:G58"/>
    <mergeCell ref="C59:E59"/>
    <mergeCell ref="F59:G59"/>
    <mergeCell ref="C54:E54"/>
    <mergeCell ref="F54:G54"/>
    <mergeCell ref="C55:E55"/>
    <mergeCell ref="F55:G55"/>
    <mergeCell ref="C56:E56"/>
    <mergeCell ref="F56:G56"/>
    <mergeCell ref="C63:E63"/>
    <mergeCell ref="F63:G63"/>
    <mergeCell ref="C64:E64"/>
    <mergeCell ref="F64:G64"/>
    <mergeCell ref="C65:E65"/>
    <mergeCell ref="F65:G65"/>
    <mergeCell ref="C60:E60"/>
    <mergeCell ref="F60:G60"/>
    <mergeCell ref="C61:E61"/>
    <mergeCell ref="F61:G61"/>
    <mergeCell ref="C62:E62"/>
    <mergeCell ref="F62:G62"/>
    <mergeCell ref="C69:E69"/>
    <mergeCell ref="F69:G69"/>
    <mergeCell ref="C70:E70"/>
    <mergeCell ref="F70:G70"/>
    <mergeCell ref="C71:E71"/>
    <mergeCell ref="F71:G71"/>
    <mergeCell ref="C66:E66"/>
    <mergeCell ref="F66:G66"/>
    <mergeCell ref="C67:E67"/>
    <mergeCell ref="F67:G67"/>
    <mergeCell ref="C68:E68"/>
    <mergeCell ref="F68:G68"/>
    <mergeCell ref="C75:E75"/>
    <mergeCell ref="F75:G75"/>
    <mergeCell ref="C76:E76"/>
    <mergeCell ref="F76:G76"/>
    <mergeCell ref="C77:E77"/>
    <mergeCell ref="F77:G77"/>
    <mergeCell ref="C72:E72"/>
    <mergeCell ref="F72:G72"/>
    <mergeCell ref="C73:E73"/>
    <mergeCell ref="F73:G73"/>
    <mergeCell ref="C74:E74"/>
    <mergeCell ref="F74:G74"/>
    <mergeCell ref="C81:E81"/>
    <mergeCell ref="F81:G81"/>
    <mergeCell ref="C82:E82"/>
    <mergeCell ref="F82:G82"/>
    <mergeCell ref="C83:E83"/>
    <mergeCell ref="F83:G83"/>
    <mergeCell ref="C78:E78"/>
    <mergeCell ref="F78:G78"/>
    <mergeCell ref="C79:E79"/>
    <mergeCell ref="F79:G79"/>
    <mergeCell ref="C80:E80"/>
    <mergeCell ref="F80:G80"/>
    <mergeCell ref="C87:E87"/>
    <mergeCell ref="F87:G87"/>
    <mergeCell ref="B88:D88"/>
    <mergeCell ref="B91:E91"/>
    <mergeCell ref="B92:D92"/>
    <mergeCell ref="B93:D93"/>
    <mergeCell ref="C84:E84"/>
    <mergeCell ref="F84:G84"/>
    <mergeCell ref="C85:E85"/>
    <mergeCell ref="F85:G85"/>
    <mergeCell ref="C86:E86"/>
    <mergeCell ref="F86:G86"/>
    <mergeCell ref="B102:D102"/>
    <mergeCell ref="B103:D103"/>
    <mergeCell ref="B104:D104"/>
    <mergeCell ref="B106:E106"/>
    <mergeCell ref="B107:D107"/>
    <mergeCell ref="B108:D108"/>
    <mergeCell ref="B96:D96"/>
    <mergeCell ref="B97:D97"/>
    <mergeCell ref="B98:D98"/>
    <mergeCell ref="B99:D99"/>
    <mergeCell ref="B100:D100"/>
    <mergeCell ref="B101:D101"/>
    <mergeCell ref="B116:D116"/>
    <mergeCell ref="G116:I116"/>
    <mergeCell ref="B118:D118"/>
    <mergeCell ref="G108:I108"/>
    <mergeCell ref="B109:D109"/>
    <mergeCell ref="B111:D111"/>
    <mergeCell ref="B112:D112"/>
    <mergeCell ref="G112:I112"/>
    <mergeCell ref="B115:D115"/>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38160-5976-430B-84A6-230047166939}">
  <sheetPr filterMode="1">
    <tabColor rgb="FFFFFF00"/>
    <pageSetUpPr fitToPage="1"/>
  </sheetPr>
  <dimension ref="A2:AD116"/>
  <sheetViews>
    <sheetView view="pageBreakPreview" zoomScale="70" zoomScaleNormal="77" zoomScaleSheetLayoutView="7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305</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14+3.5+3.5</f>
        <v>21</v>
      </c>
      <c r="H16" s="23"/>
      <c r="I16" s="24"/>
      <c r="J16" s="23"/>
      <c r="K16" s="23" t="s">
        <v>213</v>
      </c>
    </row>
    <row r="17" spans="2:11" ht="56.15" customHeight="1" x14ac:dyDescent="0.9">
      <c r="B17" s="22" t="s">
        <v>306</v>
      </c>
      <c r="C17" s="23" t="s">
        <v>206</v>
      </c>
      <c r="D17" s="23" t="s">
        <v>248</v>
      </c>
      <c r="E17" s="23" t="s">
        <v>293</v>
      </c>
      <c r="F17" s="23">
        <v>2</v>
      </c>
      <c r="G17" s="23"/>
      <c r="H17" s="23"/>
      <c r="I17" s="24"/>
      <c r="J17" s="23">
        <v>0</v>
      </c>
      <c r="K17" s="23" t="s">
        <v>307</v>
      </c>
    </row>
    <row r="18" spans="2:11" ht="56.15" customHeight="1" x14ac:dyDescent="0.9">
      <c r="B18" s="22"/>
      <c r="C18" s="23"/>
      <c r="D18" s="23"/>
      <c r="E18" s="23"/>
      <c r="F18" s="23"/>
      <c r="G18" s="23"/>
      <c r="H18" s="23"/>
      <c r="I18" s="23"/>
      <c r="J18" s="23"/>
      <c r="K18" s="23"/>
    </row>
    <row r="19" spans="2:11" ht="68.400000000000006" customHeight="1" x14ac:dyDescent="0.9">
      <c r="B19" s="24"/>
      <c r="C19" s="23"/>
      <c r="D19" s="23"/>
      <c r="E19" s="23"/>
      <c r="F19" s="23"/>
      <c r="G19" s="23"/>
      <c r="H19" s="23"/>
      <c r="I19" s="25"/>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v>0</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2</v>
      </c>
      <c r="J36" s="36"/>
      <c r="K36" s="33"/>
    </row>
    <row r="37" spans="2:11" s="32" customFormat="1" ht="209.5" hidden="1" customHeight="1" x14ac:dyDescent="0.9">
      <c r="B37" s="33">
        <v>2</v>
      </c>
      <c r="C37" s="116" t="s">
        <v>163</v>
      </c>
      <c r="D37" s="116"/>
      <c r="E37" s="116"/>
      <c r="F37" s="117" t="s">
        <v>8</v>
      </c>
      <c r="G37" s="117"/>
      <c r="H37" s="33" t="s">
        <v>9</v>
      </c>
      <c r="I37" s="33"/>
      <c r="J37" s="36"/>
      <c r="K37" s="33"/>
    </row>
    <row r="38" spans="2:11" s="32" customFormat="1" ht="236.5" hidden="1" customHeight="1" x14ac:dyDescent="0.9">
      <c r="B38" s="33">
        <v>3</v>
      </c>
      <c r="C38" s="116" t="s">
        <v>164</v>
      </c>
      <c r="D38" s="116"/>
      <c r="E38" s="116"/>
      <c r="F38" s="117" t="s">
        <v>10</v>
      </c>
      <c r="G38" s="117"/>
      <c r="H38" s="33" t="s">
        <v>11</v>
      </c>
      <c r="I38" s="33"/>
      <c r="J38" s="36"/>
      <c r="K38" s="33"/>
    </row>
    <row r="39" spans="2:11" s="32" customFormat="1" ht="195" hidden="1" customHeight="1" x14ac:dyDescent="0.9">
      <c r="B39" s="33">
        <v>4</v>
      </c>
      <c r="C39" s="116" t="s">
        <v>165</v>
      </c>
      <c r="D39" s="116"/>
      <c r="E39" s="116"/>
      <c r="F39" s="117" t="s">
        <v>12</v>
      </c>
      <c r="G39" s="117"/>
      <c r="H39" s="33" t="s">
        <v>13</v>
      </c>
      <c r="I39" s="33"/>
      <c r="J39" s="36"/>
      <c r="K39" s="33"/>
    </row>
    <row r="40" spans="2:11" s="32" customFormat="1" ht="88.4" hidden="1" customHeight="1" x14ac:dyDescent="0.9">
      <c r="B40" s="33">
        <v>5</v>
      </c>
      <c r="C40" s="116" t="s">
        <v>166</v>
      </c>
      <c r="D40" s="116"/>
      <c r="E40" s="116"/>
      <c r="F40" s="117" t="s">
        <v>14</v>
      </c>
      <c r="G40" s="117"/>
      <c r="H40" s="33" t="s">
        <v>9</v>
      </c>
      <c r="I40" s="35">
        <f>J16</f>
        <v>0</v>
      </c>
      <c r="J40" s="36"/>
      <c r="K40" s="33"/>
    </row>
    <row r="41" spans="2:11" s="32" customFormat="1" ht="272.5" hidden="1" customHeight="1" x14ac:dyDescent="0.9">
      <c r="B41" s="33">
        <v>6</v>
      </c>
      <c r="C41" s="116" t="s">
        <v>167</v>
      </c>
      <c r="D41" s="116"/>
      <c r="E41" s="116"/>
      <c r="F41" s="117" t="s">
        <v>15</v>
      </c>
      <c r="G41" s="117"/>
      <c r="H41" s="34" t="s">
        <v>16</v>
      </c>
      <c r="I41" s="35">
        <f>J91</f>
        <v>0</v>
      </c>
      <c r="J41" s="36"/>
      <c r="K41" s="33"/>
    </row>
    <row r="42" spans="2:11" s="32" customFormat="1" ht="192" hidden="1" customHeight="1" x14ac:dyDescent="0.9">
      <c r="B42" s="33">
        <v>7</v>
      </c>
      <c r="C42" s="116" t="s">
        <v>168</v>
      </c>
      <c r="D42" s="116"/>
      <c r="E42" s="116"/>
      <c r="F42" s="117" t="s">
        <v>17</v>
      </c>
      <c r="G42" s="117"/>
      <c r="H42" s="34" t="s">
        <v>18</v>
      </c>
      <c r="I42" s="33"/>
      <c r="J42" s="36"/>
      <c r="K42" s="33"/>
    </row>
    <row r="43" spans="2:11" s="32" customFormat="1" ht="232.75" hidden="1" customHeight="1" x14ac:dyDescent="0.9">
      <c r="B43" s="33">
        <v>8</v>
      </c>
      <c r="C43" s="116" t="s">
        <v>169</v>
      </c>
      <c r="D43" s="116"/>
      <c r="E43" s="116"/>
      <c r="F43" s="117" t="s">
        <v>161</v>
      </c>
      <c r="G43" s="117"/>
      <c r="H43" s="34" t="s">
        <v>20</v>
      </c>
      <c r="I43" s="33"/>
      <c r="J43" s="36"/>
      <c r="K43" s="33"/>
    </row>
    <row r="44" spans="2:11" s="32" customFormat="1" ht="292.5" hidden="1" customHeight="1" x14ac:dyDescent="0.9">
      <c r="B44" s="33">
        <v>9</v>
      </c>
      <c r="C44" s="116" t="s">
        <v>170</v>
      </c>
      <c r="D44" s="116"/>
      <c r="E44" s="116"/>
      <c r="F44" s="117" t="s">
        <v>21</v>
      </c>
      <c r="G44" s="117"/>
      <c r="H44" s="34" t="s">
        <v>22</v>
      </c>
      <c r="I44" s="33"/>
      <c r="J44" s="36"/>
      <c r="K44" s="33"/>
    </row>
    <row r="45" spans="2:11" s="32" customFormat="1" ht="262.64999999999998" hidden="1" customHeight="1" x14ac:dyDescent="0.9">
      <c r="B45" s="33">
        <v>10</v>
      </c>
      <c r="C45" s="116" t="s">
        <v>171</v>
      </c>
      <c r="D45" s="116"/>
      <c r="E45" s="116"/>
      <c r="F45" s="117" t="s">
        <v>23</v>
      </c>
      <c r="G45" s="117"/>
      <c r="H45" s="34" t="s">
        <v>22</v>
      </c>
      <c r="I45" s="33"/>
      <c r="J45" s="36"/>
      <c r="K45" s="33"/>
    </row>
    <row r="46" spans="2:11" s="32" customFormat="1" ht="249" hidden="1" customHeight="1" x14ac:dyDescent="0.9">
      <c r="B46" s="33">
        <v>11</v>
      </c>
      <c r="C46" s="116" t="s">
        <v>172</v>
      </c>
      <c r="D46" s="116"/>
      <c r="E46" s="116"/>
      <c r="F46" s="117" t="s">
        <v>24</v>
      </c>
      <c r="G46" s="117"/>
      <c r="H46" s="34" t="s">
        <v>22</v>
      </c>
      <c r="I46" s="33"/>
      <c r="J46" s="36"/>
      <c r="K46" s="33"/>
    </row>
    <row r="47" spans="2:11" s="32" customFormat="1" ht="145.65" hidden="1" customHeight="1" x14ac:dyDescent="0.9">
      <c r="B47" s="33">
        <v>12</v>
      </c>
      <c r="C47" s="116" t="s">
        <v>173</v>
      </c>
      <c r="D47" s="116"/>
      <c r="E47" s="116"/>
      <c r="F47" s="117" t="s">
        <v>25</v>
      </c>
      <c r="G47" s="117"/>
      <c r="H47" s="34" t="s">
        <v>22</v>
      </c>
      <c r="I47" s="33"/>
      <c r="J47" s="36"/>
      <c r="K47" s="33"/>
    </row>
    <row r="48" spans="2:11" s="32" customFormat="1" ht="282.64999999999998" hidden="1" customHeight="1" x14ac:dyDescent="0.9">
      <c r="B48" s="33">
        <v>13</v>
      </c>
      <c r="C48" s="116" t="s">
        <v>174</v>
      </c>
      <c r="D48" s="116"/>
      <c r="E48" s="116"/>
      <c r="F48" s="117" t="s">
        <v>26</v>
      </c>
      <c r="G48" s="117"/>
      <c r="H48" s="34" t="s">
        <v>22</v>
      </c>
      <c r="I48" s="33"/>
      <c r="J48" s="36"/>
      <c r="K48" s="33"/>
    </row>
    <row r="49" spans="2:11" s="32" customFormat="1" ht="166.75" hidden="1" customHeight="1" x14ac:dyDescent="0.9">
      <c r="B49" s="33">
        <v>14</v>
      </c>
      <c r="C49" s="116" t="s">
        <v>175</v>
      </c>
      <c r="D49" s="116"/>
      <c r="E49" s="116"/>
      <c r="F49" s="117" t="s">
        <v>27</v>
      </c>
      <c r="G49" s="117"/>
      <c r="H49" s="34" t="s">
        <v>22</v>
      </c>
      <c r="I49" s="33"/>
      <c r="J49" s="36"/>
      <c r="K49" s="33"/>
    </row>
    <row r="50" spans="2:11" s="32" customFormat="1" ht="270.64999999999998" hidden="1" customHeight="1" x14ac:dyDescent="0.9">
      <c r="B50" s="33">
        <v>15</v>
      </c>
      <c r="C50" s="116" t="s">
        <v>176</v>
      </c>
      <c r="D50" s="116"/>
      <c r="E50" s="116"/>
      <c r="F50" s="117" t="s">
        <v>28</v>
      </c>
      <c r="G50" s="117"/>
      <c r="H50" s="33" t="s">
        <v>9</v>
      </c>
      <c r="I50" s="33"/>
      <c r="J50" s="36"/>
      <c r="K50" s="33"/>
    </row>
    <row r="51" spans="2:11" s="32" customFormat="1" ht="267" hidden="1" customHeight="1" x14ac:dyDescent="0.9">
      <c r="B51" s="33">
        <v>16</v>
      </c>
      <c r="C51" s="116" t="s">
        <v>177</v>
      </c>
      <c r="D51" s="116"/>
      <c r="E51" s="116"/>
      <c r="F51" s="117" t="s">
        <v>29</v>
      </c>
      <c r="G51" s="117"/>
      <c r="H51" s="33" t="s">
        <v>13</v>
      </c>
      <c r="I51" s="33">
        <f>J19</f>
        <v>0</v>
      </c>
      <c r="J51" s="36"/>
      <c r="K51" s="33"/>
    </row>
    <row r="52" spans="2:11" s="32" customFormat="1" ht="52.75" hidden="1" customHeight="1" x14ac:dyDescent="0.9">
      <c r="B52" s="33">
        <v>17</v>
      </c>
      <c r="C52" s="113" t="s">
        <v>131</v>
      </c>
      <c r="D52" s="113"/>
      <c r="E52" s="113"/>
      <c r="F52" s="117" t="s">
        <v>132</v>
      </c>
      <c r="G52" s="117"/>
      <c r="H52" s="37"/>
      <c r="I52" s="33"/>
      <c r="J52" s="36"/>
      <c r="K52" s="33"/>
    </row>
    <row r="53" spans="2:11" s="32" customFormat="1" ht="87" hidden="1" customHeight="1" x14ac:dyDescent="0.9">
      <c r="B53" s="33">
        <v>18</v>
      </c>
      <c r="C53" s="116" t="s">
        <v>178</v>
      </c>
      <c r="D53" s="116"/>
      <c r="E53" s="116"/>
      <c r="F53" s="117" t="s">
        <v>30</v>
      </c>
      <c r="G53" s="117"/>
      <c r="H53" s="33" t="s">
        <v>9</v>
      </c>
      <c r="I53" s="33"/>
      <c r="J53" s="36"/>
      <c r="K53" s="33"/>
    </row>
    <row r="54" spans="2:11" s="32" customFormat="1" ht="163.4" hidden="1" customHeight="1" x14ac:dyDescent="0.9">
      <c r="B54" s="33">
        <v>19</v>
      </c>
      <c r="C54" s="116" t="s">
        <v>179</v>
      </c>
      <c r="D54" s="116"/>
      <c r="E54" s="116"/>
      <c r="F54" s="117" t="s">
        <v>31</v>
      </c>
      <c r="G54" s="117"/>
      <c r="H54" s="33" t="s">
        <v>9</v>
      </c>
      <c r="I54" s="35"/>
      <c r="J54" s="36"/>
      <c r="K54" s="23"/>
    </row>
    <row r="55" spans="2:11" s="32" customFormat="1" ht="122.4" hidden="1" customHeight="1" x14ac:dyDescent="0.9">
      <c r="B55" s="33">
        <v>20</v>
      </c>
      <c r="C55" s="116" t="s">
        <v>180</v>
      </c>
      <c r="D55" s="116"/>
      <c r="E55" s="116"/>
      <c r="F55" s="117" t="s">
        <v>32</v>
      </c>
      <c r="G55" s="117"/>
      <c r="H55" s="33" t="s">
        <v>9</v>
      </c>
      <c r="I55" s="33">
        <v>0</v>
      </c>
      <c r="J55" s="36"/>
      <c r="K55" s="33"/>
    </row>
    <row r="56" spans="2:11" s="32" customFormat="1" ht="103.75" hidden="1" customHeight="1" x14ac:dyDescent="0.9">
      <c r="B56" s="33">
        <v>21</v>
      </c>
      <c r="C56" s="116" t="s">
        <v>181</v>
      </c>
      <c r="D56" s="116"/>
      <c r="E56" s="116"/>
      <c r="F56" s="117" t="s">
        <v>33</v>
      </c>
      <c r="G56" s="117"/>
      <c r="H56" s="33" t="s">
        <v>9</v>
      </c>
      <c r="J56" s="36"/>
      <c r="K56" s="33"/>
    </row>
    <row r="57" spans="2:11" s="32" customFormat="1" ht="214.75" hidden="1" customHeight="1" x14ac:dyDescent="0.9">
      <c r="B57" s="33">
        <v>22</v>
      </c>
      <c r="C57" s="116" t="s">
        <v>182</v>
      </c>
      <c r="D57" s="116"/>
      <c r="E57" s="116"/>
      <c r="F57" s="117" t="s">
        <v>34</v>
      </c>
      <c r="G57" s="117"/>
      <c r="H57" s="33" t="s">
        <v>9</v>
      </c>
      <c r="I57" s="33"/>
      <c r="J57" s="36"/>
      <c r="K57" s="33"/>
    </row>
    <row r="58" spans="2:11" s="32" customFormat="1" ht="32.15" hidden="1" customHeight="1" x14ac:dyDescent="0.9">
      <c r="B58" s="33">
        <v>23</v>
      </c>
      <c r="C58" s="113" t="s">
        <v>133</v>
      </c>
      <c r="D58" s="113"/>
      <c r="E58" s="113"/>
      <c r="F58" s="117"/>
      <c r="G58" s="117"/>
      <c r="H58" s="26"/>
      <c r="I58" s="33"/>
      <c r="J58" s="36"/>
      <c r="K58" s="33"/>
    </row>
    <row r="59" spans="2:11" s="32" customFormat="1" ht="64.400000000000006" hidden="1" customHeight="1" x14ac:dyDescent="0.9">
      <c r="B59" s="33">
        <v>24</v>
      </c>
      <c r="C59" s="116" t="s">
        <v>183</v>
      </c>
      <c r="D59" s="116"/>
      <c r="E59" s="116"/>
      <c r="F59" s="117" t="s">
        <v>35</v>
      </c>
      <c r="G59" s="117"/>
      <c r="H59" s="33"/>
      <c r="I59" s="33"/>
      <c r="J59" s="36"/>
      <c r="K59" s="24"/>
    </row>
    <row r="60" spans="2:11" s="32" customFormat="1" ht="102.65" hidden="1" customHeight="1" x14ac:dyDescent="0.9">
      <c r="B60" s="33">
        <v>25</v>
      </c>
      <c r="C60" s="116" t="s">
        <v>184</v>
      </c>
      <c r="D60" s="116"/>
      <c r="E60" s="116"/>
      <c r="F60" s="117" t="s">
        <v>36</v>
      </c>
      <c r="G60" s="117"/>
      <c r="H60" s="34" t="s">
        <v>22</v>
      </c>
      <c r="I60" s="35"/>
      <c r="J60" s="36"/>
      <c r="K60" s="23"/>
    </row>
    <row r="61" spans="2:11" s="32" customFormat="1" ht="216.65" customHeight="1" x14ac:dyDescent="0.9">
      <c r="B61" s="33">
        <v>26</v>
      </c>
      <c r="C61" s="116" t="s">
        <v>185</v>
      </c>
      <c r="D61" s="116"/>
      <c r="E61" s="116"/>
      <c r="F61" s="117" t="s">
        <v>37</v>
      </c>
      <c r="G61" s="117"/>
      <c r="H61" s="34" t="s">
        <v>22</v>
      </c>
      <c r="I61" s="33">
        <f>J17</f>
        <v>0</v>
      </c>
      <c r="J61" s="36"/>
      <c r="K61" s="33"/>
    </row>
    <row r="62" spans="2:11" s="32" customFormat="1" ht="180.65" hidden="1" customHeight="1" x14ac:dyDescent="0.9">
      <c r="B62" s="33">
        <v>27</v>
      </c>
      <c r="C62" s="116" t="s">
        <v>186</v>
      </c>
      <c r="D62" s="116"/>
      <c r="E62" s="116"/>
      <c r="F62" s="117" t="s">
        <v>38</v>
      </c>
      <c r="G62" s="117"/>
      <c r="H62" s="34" t="s">
        <v>9</v>
      </c>
      <c r="I62" s="33">
        <v>0</v>
      </c>
      <c r="J62" s="36"/>
      <c r="K62" s="33"/>
    </row>
    <row r="63" spans="2:11" s="32" customFormat="1" ht="153" hidden="1" customHeight="1" x14ac:dyDescent="0.9">
      <c r="B63" s="33">
        <v>28</v>
      </c>
      <c r="C63" s="116" t="s">
        <v>39</v>
      </c>
      <c r="D63" s="116"/>
      <c r="E63" s="116"/>
      <c r="F63" s="117" t="s">
        <v>40</v>
      </c>
      <c r="G63" s="117"/>
      <c r="H63" s="34" t="s">
        <v>9</v>
      </c>
      <c r="I63" s="33"/>
      <c r="J63" s="36"/>
      <c r="K63" s="33"/>
    </row>
    <row r="64" spans="2:11" s="32" customFormat="1" ht="111.65" hidden="1" customHeight="1" x14ac:dyDescent="0.9">
      <c r="B64" s="33">
        <v>29</v>
      </c>
      <c r="C64" s="116" t="s">
        <v>187</v>
      </c>
      <c r="D64" s="116"/>
      <c r="E64" s="116"/>
      <c r="F64" s="117" t="s">
        <v>41</v>
      </c>
      <c r="G64" s="117"/>
      <c r="H64" s="34" t="s">
        <v>9</v>
      </c>
      <c r="I64" s="35"/>
      <c r="J64" s="36"/>
      <c r="K64" s="33"/>
    </row>
    <row r="65" spans="2:11" s="32" customFormat="1" ht="241.75" hidden="1" customHeight="1" x14ac:dyDescent="0.9">
      <c r="B65" s="33">
        <v>30</v>
      </c>
      <c r="C65" s="116" t="s">
        <v>188</v>
      </c>
      <c r="D65" s="116"/>
      <c r="E65" s="116"/>
      <c r="F65" s="117" t="s">
        <v>42</v>
      </c>
      <c r="G65" s="117"/>
      <c r="H65" s="34" t="s">
        <v>22</v>
      </c>
      <c r="I65" s="35"/>
      <c r="J65" s="36"/>
      <c r="K65" s="33"/>
    </row>
    <row r="66" spans="2:11" s="32" customFormat="1" ht="249" hidden="1" customHeight="1" x14ac:dyDescent="0.9">
      <c r="B66" s="33">
        <v>31</v>
      </c>
      <c r="C66" s="116" t="s">
        <v>134</v>
      </c>
      <c r="D66" s="116"/>
      <c r="E66" s="116"/>
      <c r="F66" s="117" t="s">
        <v>43</v>
      </c>
      <c r="G66" s="117"/>
      <c r="H66" s="34" t="s">
        <v>44</v>
      </c>
      <c r="I66" s="35"/>
      <c r="J66" s="36"/>
      <c r="K66" s="33"/>
    </row>
    <row r="67" spans="2:11" s="32" customFormat="1" ht="138" hidden="1" customHeight="1" x14ac:dyDescent="0.9">
      <c r="B67" s="33">
        <v>32</v>
      </c>
      <c r="C67" s="116" t="s">
        <v>189</v>
      </c>
      <c r="D67" s="116"/>
      <c r="E67" s="116"/>
      <c r="F67" s="117" t="s">
        <v>45</v>
      </c>
      <c r="G67" s="117"/>
      <c r="H67" s="34" t="s">
        <v>46</v>
      </c>
      <c r="I67" s="35">
        <f>J98</f>
        <v>0</v>
      </c>
      <c r="J67" s="36"/>
      <c r="K67" s="33"/>
    </row>
    <row r="68" spans="2:11" s="32" customFormat="1" ht="166.75" hidden="1" customHeight="1" x14ac:dyDescent="0.9">
      <c r="B68" s="33">
        <v>33</v>
      </c>
      <c r="C68" s="116" t="s">
        <v>190</v>
      </c>
      <c r="D68" s="116"/>
      <c r="E68" s="116"/>
      <c r="F68" s="117" t="s">
        <v>47</v>
      </c>
      <c r="G68" s="117"/>
      <c r="H68" s="34" t="s">
        <v>44</v>
      </c>
      <c r="I68" s="35"/>
      <c r="J68" s="36"/>
      <c r="K68" s="33"/>
    </row>
    <row r="69" spans="2:11" s="32" customFormat="1" ht="165" hidden="1" customHeight="1" x14ac:dyDescent="0.9">
      <c r="B69" s="33">
        <v>34</v>
      </c>
      <c r="C69" s="116" t="s">
        <v>191</v>
      </c>
      <c r="D69" s="116"/>
      <c r="E69" s="116"/>
      <c r="F69" s="117" t="s">
        <v>48</v>
      </c>
      <c r="G69" s="117"/>
      <c r="H69" s="34" t="s">
        <v>20</v>
      </c>
      <c r="I69" s="33"/>
      <c r="J69" s="36"/>
      <c r="K69" s="33"/>
    </row>
    <row r="70" spans="2:11" s="32" customFormat="1" ht="409.5" hidden="1" customHeight="1" x14ac:dyDescent="0.9">
      <c r="B70" s="33">
        <v>35</v>
      </c>
      <c r="C70" s="116" t="s">
        <v>192</v>
      </c>
      <c r="D70" s="116"/>
      <c r="E70" s="116"/>
      <c r="F70" s="117" t="s">
        <v>49</v>
      </c>
      <c r="G70" s="117"/>
      <c r="H70" s="34" t="s">
        <v>16</v>
      </c>
      <c r="I70" s="33"/>
      <c r="J70" s="36"/>
      <c r="K70" s="33"/>
    </row>
    <row r="71" spans="2:11" s="32" customFormat="1" ht="201" hidden="1" customHeight="1" x14ac:dyDescent="0.9">
      <c r="B71" s="33">
        <v>36</v>
      </c>
      <c r="C71" s="116" t="s">
        <v>193</v>
      </c>
      <c r="D71" s="116"/>
      <c r="E71" s="116"/>
      <c r="F71" s="117" t="s">
        <v>50</v>
      </c>
      <c r="G71" s="117"/>
      <c r="H71" s="33" t="s">
        <v>13</v>
      </c>
      <c r="I71" s="33"/>
      <c r="J71" s="36"/>
      <c r="K71" s="33"/>
    </row>
    <row r="72" spans="2:11" s="32" customFormat="1" ht="201" hidden="1" customHeight="1" x14ac:dyDescent="0.9">
      <c r="B72" s="33">
        <v>37</v>
      </c>
      <c r="C72" s="116" t="s">
        <v>194</v>
      </c>
      <c r="D72" s="116"/>
      <c r="E72" s="116"/>
      <c r="F72" s="117" t="s">
        <v>51</v>
      </c>
      <c r="G72" s="117"/>
      <c r="H72" s="33" t="s">
        <v>13</v>
      </c>
      <c r="I72" s="33"/>
      <c r="J72" s="36"/>
      <c r="K72" s="33"/>
    </row>
    <row r="73" spans="2:11" s="32" customFormat="1" ht="141" hidden="1" customHeight="1" x14ac:dyDescent="0.9">
      <c r="B73" s="33">
        <v>38</v>
      </c>
      <c r="C73" s="116" t="s">
        <v>52</v>
      </c>
      <c r="D73" s="116"/>
      <c r="E73" s="116"/>
      <c r="F73" s="118" t="s">
        <v>53</v>
      </c>
      <c r="G73" s="118"/>
      <c r="H73" s="33" t="s">
        <v>13</v>
      </c>
      <c r="I73" s="30"/>
      <c r="J73" s="36"/>
      <c r="K73" s="33"/>
    </row>
    <row r="74" spans="2:11" s="32" customFormat="1" ht="228.65" hidden="1" customHeight="1" x14ac:dyDescent="0.9">
      <c r="B74" s="33">
        <v>39</v>
      </c>
      <c r="C74" s="116" t="s">
        <v>54</v>
      </c>
      <c r="D74" s="116"/>
      <c r="E74" s="116"/>
      <c r="F74" s="118" t="s">
        <v>55</v>
      </c>
      <c r="G74" s="118"/>
      <c r="H74" s="33" t="s">
        <v>13</v>
      </c>
      <c r="I74" s="30"/>
      <c r="J74" s="36"/>
      <c r="K74" s="33"/>
    </row>
    <row r="75" spans="2:11" s="32" customFormat="1" ht="228.65" hidden="1" customHeight="1" x14ac:dyDescent="0.9">
      <c r="B75" s="33">
        <v>40</v>
      </c>
      <c r="C75" s="107" t="s">
        <v>135</v>
      </c>
      <c r="D75" s="107"/>
      <c r="E75" s="107"/>
      <c r="F75" s="118" t="s">
        <v>57</v>
      </c>
      <c r="G75" s="118"/>
      <c r="H75" s="33" t="s">
        <v>58</v>
      </c>
      <c r="I75" s="30">
        <f>J18</f>
        <v>0</v>
      </c>
      <c r="J75" s="36"/>
      <c r="K75" s="33"/>
    </row>
    <row r="76" spans="2:11" s="32" customFormat="1" ht="228.65" hidden="1" customHeight="1" x14ac:dyDescent="0.9">
      <c r="B76" s="33">
        <v>41</v>
      </c>
      <c r="C76" s="116" t="s">
        <v>59</v>
      </c>
      <c r="D76" s="116"/>
      <c r="E76" s="116"/>
      <c r="F76" s="117" t="s">
        <v>60</v>
      </c>
      <c r="G76" s="117"/>
      <c r="H76" s="23" t="s">
        <v>61</v>
      </c>
      <c r="I76" s="33"/>
      <c r="J76" s="36"/>
      <c r="K76" s="33"/>
    </row>
    <row r="77" spans="2:11" s="32" customFormat="1" ht="201" hidden="1" customHeight="1" x14ac:dyDescent="0.9">
      <c r="B77" s="33">
        <v>42</v>
      </c>
      <c r="C77" s="107" t="s">
        <v>62</v>
      </c>
      <c r="D77" s="107"/>
      <c r="E77" s="107"/>
      <c r="F77" s="117" t="s">
        <v>63</v>
      </c>
      <c r="G77" s="117"/>
      <c r="H77" s="23" t="s">
        <v>61</v>
      </c>
      <c r="I77" s="33"/>
      <c r="J77" s="36"/>
      <c r="K77" s="33"/>
    </row>
    <row r="78" spans="2:11" s="32" customFormat="1" ht="145.65" hidden="1" customHeight="1" x14ac:dyDescent="0.9">
      <c r="B78" s="33">
        <v>43</v>
      </c>
      <c r="C78" s="116" t="s">
        <v>136</v>
      </c>
      <c r="D78" s="116"/>
      <c r="E78" s="116"/>
      <c r="F78" s="117" t="s">
        <v>63</v>
      </c>
      <c r="G78" s="117"/>
      <c r="H78" s="23" t="s">
        <v>22</v>
      </c>
      <c r="I78" s="33"/>
      <c r="J78" s="36"/>
      <c r="K78" s="33"/>
    </row>
    <row r="79" spans="2:11" s="32" customFormat="1" ht="161.5" hidden="1" customHeight="1" x14ac:dyDescent="0.9">
      <c r="B79" s="33">
        <v>44</v>
      </c>
      <c r="C79" s="116" t="s">
        <v>137</v>
      </c>
      <c r="D79" s="116"/>
      <c r="E79" s="116"/>
      <c r="F79" s="117" t="s">
        <v>66</v>
      </c>
      <c r="G79" s="117"/>
      <c r="H79" s="23" t="s">
        <v>13</v>
      </c>
      <c r="I79" s="33"/>
      <c r="J79" s="36"/>
      <c r="K79" s="33"/>
    </row>
    <row r="80" spans="2:11" s="32" customFormat="1" ht="161.5" hidden="1" customHeight="1" x14ac:dyDescent="0.9">
      <c r="B80" s="33">
        <v>45</v>
      </c>
      <c r="C80" s="116" t="s">
        <v>71</v>
      </c>
      <c r="D80" s="116"/>
      <c r="E80" s="116"/>
      <c r="F80" s="117" t="s">
        <v>72</v>
      </c>
      <c r="G80" s="117"/>
      <c r="H80" s="23" t="s">
        <v>67</v>
      </c>
      <c r="I80" s="33"/>
      <c r="J80" s="36"/>
      <c r="K80" s="33"/>
    </row>
    <row r="81" spans="2:11" s="32" customFormat="1" ht="136.4" hidden="1" customHeight="1" x14ac:dyDescent="0.9">
      <c r="B81" s="33">
        <v>46</v>
      </c>
      <c r="C81" s="116" t="s">
        <v>138</v>
      </c>
      <c r="D81" s="116"/>
      <c r="E81" s="116"/>
      <c r="F81" s="117" t="s">
        <v>92</v>
      </c>
      <c r="G81" s="117"/>
      <c r="H81" s="23" t="s">
        <v>13</v>
      </c>
      <c r="I81" s="35">
        <v>0</v>
      </c>
      <c r="J81" s="36"/>
      <c r="K81" s="33"/>
    </row>
    <row r="82" spans="2:11" s="32" customFormat="1" ht="168" hidden="1" customHeight="1" x14ac:dyDescent="0.9">
      <c r="B82" s="33">
        <v>47</v>
      </c>
      <c r="C82" s="116" t="s">
        <v>75</v>
      </c>
      <c r="D82" s="116"/>
      <c r="E82" s="116"/>
      <c r="F82" s="117" t="s">
        <v>76</v>
      </c>
      <c r="G82" s="117"/>
      <c r="H82" s="23" t="s">
        <v>58</v>
      </c>
      <c r="I82" s="35"/>
      <c r="J82" s="36"/>
      <c r="K82" s="33">
        <v>0</v>
      </c>
    </row>
    <row r="83" spans="2:11" s="32" customFormat="1" ht="176.4" hidden="1" customHeight="1" x14ac:dyDescent="0.9">
      <c r="B83" s="33">
        <v>48</v>
      </c>
      <c r="C83" s="116" t="s">
        <v>139</v>
      </c>
      <c r="D83" s="116"/>
      <c r="E83" s="116"/>
      <c r="F83" s="108" t="s">
        <v>69</v>
      </c>
      <c r="G83" s="109"/>
      <c r="H83" s="22" t="s">
        <v>140</v>
      </c>
      <c r="I83" s="38"/>
      <c r="J83" s="38"/>
      <c r="K83" s="38"/>
    </row>
    <row r="84" spans="2:11" s="32" customFormat="1" ht="162.65" hidden="1" customHeight="1" x14ac:dyDescent="0.9">
      <c r="B84" s="33">
        <v>49</v>
      </c>
      <c r="C84" s="107" t="s">
        <v>73</v>
      </c>
      <c r="D84" s="107"/>
      <c r="E84" s="107"/>
      <c r="F84" s="108" t="s">
        <v>141</v>
      </c>
      <c r="G84" s="109"/>
      <c r="H84" s="22" t="s">
        <v>11</v>
      </c>
      <c r="I84" s="22"/>
      <c r="J84" s="22"/>
      <c r="K84" s="22"/>
    </row>
    <row r="85" spans="2:11" s="32" customFormat="1" ht="196.4" hidden="1" customHeight="1" x14ac:dyDescent="0.9">
      <c r="B85" s="33">
        <v>50</v>
      </c>
      <c r="C85" s="107" t="s">
        <v>81</v>
      </c>
      <c r="D85" s="107"/>
      <c r="E85" s="107"/>
      <c r="F85" s="108" t="s">
        <v>94</v>
      </c>
      <c r="G85" s="109"/>
      <c r="H85" s="22" t="s">
        <v>140</v>
      </c>
      <c r="I85" s="22"/>
      <c r="J85" s="22"/>
      <c r="K85" s="22"/>
    </row>
    <row r="86" spans="2:11" s="32" customFormat="1" ht="23" hidden="1"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0</v>
      </c>
      <c r="F90" s="41"/>
      <c r="G90" s="34">
        <v>5</v>
      </c>
      <c r="H90" s="34">
        <v>2</v>
      </c>
      <c r="I90" s="42">
        <v>4</v>
      </c>
      <c r="J90" s="43">
        <f>I90*H90*G90*E90</f>
        <v>0</v>
      </c>
      <c r="K90" s="39"/>
    </row>
    <row r="91" spans="2:11" s="32" customFormat="1" ht="23" x14ac:dyDescent="0.95">
      <c r="B91" s="115" t="s">
        <v>148</v>
      </c>
      <c r="C91" s="115"/>
      <c r="D91" s="115"/>
      <c r="E91" s="31"/>
      <c r="F91" s="41"/>
      <c r="G91" s="41"/>
      <c r="H91" s="41"/>
      <c r="I91" s="42"/>
      <c r="J91" s="43">
        <f>SUM(J90:J90)</f>
        <v>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J26</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154</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157</v>
      </c>
      <c r="C109" s="104"/>
      <c r="D109" s="104"/>
      <c r="E109" s="15"/>
      <c r="F109" s="15"/>
      <c r="G109" s="25"/>
      <c r="H109" s="25"/>
      <c r="I109" s="23"/>
      <c r="J109" s="25"/>
      <c r="K109" s="25"/>
    </row>
    <row r="110" spans="1:30" x14ac:dyDescent="0.9">
      <c r="B110" s="101" t="s">
        <v>158</v>
      </c>
      <c r="C110" s="101"/>
      <c r="D110" s="101"/>
      <c r="E110" s="15"/>
      <c r="F110" s="15"/>
      <c r="G110" s="102">
        <v>0</v>
      </c>
      <c r="H110" s="102"/>
      <c r="I110" s="102"/>
      <c r="J110" s="47">
        <f>J107*0.5</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autoFilter ref="B35:K86" xr:uid="{FA42AADF-4A0E-423E-AB35-01EF276BB2CC}">
    <filterColumn colId="1" showButton="0"/>
    <filterColumn colId="2" showButton="0"/>
    <filterColumn colId="4" showButton="0"/>
    <filterColumn colId="7">
      <filters>
        <filter val="2"/>
        <filter val="2.00"/>
      </filters>
    </filterColumn>
  </autoFilter>
  <mergeCells count="144">
    <mergeCell ref="B15:K15"/>
    <mergeCell ref="C22:D22"/>
    <mergeCell ref="C23:D23"/>
    <mergeCell ref="C24:D24"/>
    <mergeCell ref="C25:D25"/>
    <mergeCell ref="C26:D26"/>
    <mergeCell ref="E9:K9"/>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D127F-4235-46FB-A7C0-31161239EE82}">
  <sheetPr>
    <tabColor rgb="FFFFFF00"/>
    <pageSetUpPr fitToPage="1"/>
  </sheetPr>
  <dimension ref="A2:AD115"/>
  <sheetViews>
    <sheetView view="pageBreakPreview" topLeftCell="A5" zoomScale="40" zoomScaleNormal="65" zoomScaleSheetLayoutView="40" workbookViewId="0">
      <selection activeCell="J16" sqref="J16"/>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308</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14+3.5+3.5</f>
        <v>21</v>
      </c>
      <c r="H16" s="23"/>
      <c r="I16" s="24"/>
      <c r="J16" s="23"/>
      <c r="K16" s="23" t="s">
        <v>213</v>
      </c>
    </row>
    <row r="17" spans="2:11" ht="56.15" customHeight="1" x14ac:dyDescent="0.9">
      <c r="B17" s="22"/>
      <c r="C17" s="23"/>
      <c r="D17" s="23"/>
      <c r="E17" s="23"/>
      <c r="F17" s="23"/>
      <c r="G17" s="23"/>
      <c r="H17" s="23"/>
      <c r="I17" s="23"/>
      <c r="J17" s="23"/>
      <c r="K17" s="23"/>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f>J17</f>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037DE-A1B2-4B18-99E5-867E75FC1D8A}">
  <sheetPr>
    <tabColor rgb="FFFFFF00"/>
    <pageSetUpPr fitToPage="1"/>
  </sheetPr>
  <dimension ref="A2:AD115"/>
  <sheetViews>
    <sheetView view="pageBreakPreview" zoomScale="70" zoomScaleNormal="65" zoomScaleSheetLayoutView="7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309</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10+3.5+3.5</f>
        <v>17</v>
      </c>
      <c r="H16" s="23"/>
      <c r="I16" s="24"/>
      <c r="J16" s="23"/>
      <c r="K16" s="23" t="s">
        <v>213</v>
      </c>
    </row>
    <row r="17" spans="2:11" ht="56.15" customHeight="1" x14ac:dyDescent="0.9">
      <c r="B17" s="22" t="s">
        <v>310</v>
      </c>
      <c r="C17" s="23" t="s">
        <v>206</v>
      </c>
      <c r="D17" s="23" t="s">
        <v>311</v>
      </c>
      <c r="E17" s="23" t="s">
        <v>312</v>
      </c>
      <c r="F17" s="23">
        <v>2</v>
      </c>
      <c r="G17" s="23"/>
      <c r="H17" s="23"/>
      <c r="I17" s="23"/>
      <c r="J17" s="23">
        <f>F17</f>
        <v>2</v>
      </c>
      <c r="K17" s="23" t="s">
        <v>313</v>
      </c>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f>J17</f>
        <v>2</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A542B-1095-44E6-94B3-3E350495B4F1}">
  <sheetPr>
    <tabColor rgb="FFFFFF00"/>
    <pageSetUpPr fitToPage="1"/>
  </sheetPr>
  <dimension ref="A2:AD115"/>
  <sheetViews>
    <sheetView view="pageBreakPreview" zoomScale="70" zoomScaleNormal="61" zoomScaleSheetLayoutView="7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314</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10+3.5+3.5</f>
        <v>17</v>
      </c>
      <c r="H16" s="23"/>
      <c r="I16" s="24"/>
      <c r="J16" s="23"/>
      <c r="K16" s="23" t="s">
        <v>213</v>
      </c>
    </row>
    <row r="17" spans="2:11" ht="56.15" customHeight="1" x14ac:dyDescent="0.9">
      <c r="B17" s="22" t="s">
        <v>310</v>
      </c>
      <c r="C17" s="23" t="s">
        <v>206</v>
      </c>
      <c r="D17" s="23" t="s">
        <v>311</v>
      </c>
      <c r="E17" s="23" t="s">
        <v>312</v>
      </c>
      <c r="F17" s="23">
        <v>2</v>
      </c>
      <c r="G17" s="23"/>
      <c r="H17" s="23"/>
      <c r="I17" s="23"/>
      <c r="J17" s="23">
        <f>F17</f>
        <v>2</v>
      </c>
      <c r="K17" s="23" t="s">
        <v>313</v>
      </c>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f>J17</f>
        <v>2</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38A83-9152-45A7-99CD-4F5ACFAFA989}">
  <sheetPr>
    <tabColor rgb="FFFFFF00"/>
    <pageSetUpPr fitToPage="1"/>
  </sheetPr>
  <dimension ref="A2:AD115"/>
  <sheetViews>
    <sheetView view="pageBreakPreview" topLeftCell="C7" zoomScale="55" zoomScaleNormal="47" zoomScaleSheetLayoutView="55" workbookViewId="0">
      <selection activeCell="J16" sqref="J16"/>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315</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11.3+3.5+3.5</f>
        <v>18.3</v>
      </c>
      <c r="H16" s="23"/>
      <c r="I16" s="24"/>
      <c r="J16" s="23"/>
      <c r="K16" s="23" t="s">
        <v>213</v>
      </c>
    </row>
    <row r="17" spans="2:11" ht="56.15" customHeight="1" x14ac:dyDescent="0.9">
      <c r="B17" s="22"/>
      <c r="C17" s="23"/>
      <c r="D17" s="23"/>
      <c r="E17" s="23"/>
      <c r="F17" s="23"/>
      <c r="G17" s="23"/>
      <c r="H17" s="23"/>
      <c r="I17" s="23"/>
      <c r="J17" s="23"/>
      <c r="K17" s="23"/>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f>J17</f>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f>J17</f>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E2767-AEC8-421D-A685-E4E40835A0D3}">
  <sheetPr>
    <tabColor rgb="FFFFFF00"/>
    <pageSetUpPr fitToPage="1"/>
  </sheetPr>
  <dimension ref="A2:AD115"/>
  <sheetViews>
    <sheetView view="pageBreakPreview" zoomScale="40" zoomScaleNormal="63" zoomScaleSheetLayoutView="40" workbookViewId="0">
      <selection activeCell="J16" sqref="J16"/>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316</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11.3+3.5+3.5</f>
        <v>18.3</v>
      </c>
      <c r="H16" s="23"/>
      <c r="I16" s="24"/>
      <c r="J16" s="23"/>
      <c r="K16" s="23" t="s">
        <v>213</v>
      </c>
    </row>
    <row r="17" spans="2:11" ht="56.15" customHeight="1" x14ac:dyDescent="0.9">
      <c r="B17" s="22"/>
      <c r="C17" s="23"/>
      <c r="D17" s="23"/>
      <c r="E17" s="23"/>
      <c r="F17" s="23"/>
      <c r="G17" s="23"/>
      <c r="H17" s="23"/>
      <c r="I17" s="23"/>
      <c r="J17" s="23"/>
      <c r="K17" s="23"/>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f>J17</f>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f>J17</f>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A319B-CF13-46C0-A4A3-74A498B9C035}">
  <sheetPr>
    <tabColor rgb="FFFFFF00"/>
    <pageSetUpPr fitToPage="1"/>
  </sheetPr>
  <dimension ref="A2:AD115"/>
  <sheetViews>
    <sheetView view="pageBreakPreview" zoomScale="40" zoomScaleNormal="70" zoomScaleSheetLayoutView="4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317</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11.3+3.5+3.5</f>
        <v>18.3</v>
      </c>
      <c r="H16" s="23"/>
      <c r="I16" s="24"/>
      <c r="J16" s="23"/>
      <c r="K16" s="23" t="s">
        <v>213</v>
      </c>
    </row>
    <row r="17" spans="2:11" ht="56.15" customHeight="1" x14ac:dyDescent="0.9">
      <c r="B17" s="22" t="s">
        <v>209</v>
      </c>
      <c r="C17" s="23" t="s">
        <v>210</v>
      </c>
      <c r="D17" s="23" t="s">
        <v>244</v>
      </c>
      <c r="E17" s="23" t="s">
        <v>319</v>
      </c>
      <c r="F17" s="23">
        <v>1</v>
      </c>
      <c r="G17" s="23">
        <v>1</v>
      </c>
      <c r="H17" s="23">
        <v>1.2</v>
      </c>
      <c r="I17" s="23"/>
      <c r="J17" s="23">
        <f>H17*G17</f>
        <v>1.2</v>
      </c>
      <c r="K17" s="23" t="s">
        <v>270</v>
      </c>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f>J17</f>
        <v>1.2</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8</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1</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1</v>
      </c>
      <c r="F89" s="41"/>
      <c r="G89" s="34">
        <v>2</v>
      </c>
      <c r="H89" s="34">
        <v>2</v>
      </c>
      <c r="I89" s="42">
        <v>2</v>
      </c>
      <c r="J89" s="43">
        <f>I89*H89*G89*E89</f>
        <v>8</v>
      </c>
      <c r="K89" s="39"/>
    </row>
    <row r="90" spans="2:11" s="32" customFormat="1" ht="23" x14ac:dyDescent="0.95">
      <c r="B90" s="115" t="s">
        <v>148</v>
      </c>
      <c r="C90" s="115"/>
      <c r="D90" s="115"/>
      <c r="E90" s="31"/>
      <c r="F90" s="41"/>
      <c r="G90" s="41"/>
      <c r="H90" s="41"/>
      <c r="I90" s="42"/>
      <c r="J90" s="43">
        <f>SUM(J89:J89)</f>
        <v>8</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1.2</v>
      </c>
      <c r="K94" s="24"/>
    </row>
    <row r="95" spans="2:11" s="32" customFormat="1" x14ac:dyDescent="0.9">
      <c r="B95" s="101" t="s">
        <v>151</v>
      </c>
      <c r="C95" s="101"/>
      <c r="D95" s="101"/>
      <c r="E95" s="46"/>
      <c r="F95" s="46"/>
      <c r="G95" s="25"/>
      <c r="H95" s="25"/>
      <c r="I95" s="23"/>
      <c r="J95" s="47">
        <f>J94*0.1</f>
        <v>0.12</v>
      </c>
      <c r="K95" s="24"/>
    </row>
    <row r="96" spans="2:11" s="32" customFormat="1" x14ac:dyDescent="0.9">
      <c r="B96" s="105" t="s">
        <v>148</v>
      </c>
      <c r="C96" s="105"/>
      <c r="D96" s="105"/>
      <c r="E96" s="46"/>
      <c r="F96" s="46"/>
      <c r="G96" s="25"/>
      <c r="H96" s="25"/>
      <c r="I96" s="23"/>
      <c r="J96" s="47">
        <f>SUM(J94:J95)</f>
        <v>1.3199999999999998</v>
      </c>
      <c r="K96" s="23" t="s">
        <v>20</v>
      </c>
    </row>
    <row r="97" spans="1:30" s="32" customFormat="1" x14ac:dyDescent="0.9">
      <c r="B97" s="105" t="s">
        <v>148</v>
      </c>
      <c r="C97" s="105"/>
      <c r="D97" s="105"/>
      <c r="E97" s="46"/>
      <c r="F97" s="46"/>
      <c r="G97" s="25"/>
      <c r="H97" s="25"/>
      <c r="I97" s="23"/>
      <c r="J97" s="47">
        <f>ROUND(J96,0)</f>
        <v>1</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2B207-47D7-4162-B272-F735B875E6EB}">
  <dimension ref="A1"/>
  <sheetViews>
    <sheetView view="pageBreakPreview" topLeftCell="A28" zoomScaleNormal="100" zoomScaleSheetLayoutView="100" workbookViewId="0"/>
  </sheetViews>
  <sheetFormatPr defaultRowHeight="14.5" x14ac:dyDescent="0.35"/>
  <sheetData/>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32DF4-DAD3-4C6B-A612-40D0EAC07AA9}">
  <sheetPr>
    <tabColor rgb="FFFFFF00"/>
    <pageSetUpPr fitToPage="1"/>
  </sheetPr>
  <dimension ref="A2:AD115"/>
  <sheetViews>
    <sheetView view="pageBreakPreview" zoomScale="40" zoomScaleNormal="68" zoomScaleSheetLayoutView="40" workbookViewId="0">
      <selection activeCell="J16" sqref="J16"/>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318</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+(11.3+3.5+3.5)</f>
        <v>18.3</v>
      </c>
      <c r="H16" s="23"/>
      <c r="I16" s="24"/>
      <c r="J16" s="23"/>
      <c r="K16" s="23" t="s">
        <v>213</v>
      </c>
    </row>
    <row r="17" spans="2:11" ht="56.15" customHeight="1" x14ac:dyDescent="0.9">
      <c r="B17" s="22"/>
      <c r="C17" s="23"/>
      <c r="D17" s="23"/>
      <c r="E17" s="23"/>
      <c r="F17" s="23"/>
      <c r="G17" s="23"/>
      <c r="H17" s="23"/>
      <c r="I17" s="23"/>
      <c r="J17" s="23"/>
      <c r="K17" s="23"/>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f>J17</f>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f>J17</f>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862D6-0E29-4D78-BAA3-D39F8D576E2B}">
  <sheetPr>
    <tabColor rgb="FFFFFF00"/>
    <pageSetUpPr fitToPage="1"/>
  </sheetPr>
  <dimension ref="A2:AD115"/>
  <sheetViews>
    <sheetView view="pageBreakPreview" topLeftCell="A2" zoomScale="60" zoomScaleNormal="48" workbookViewId="0">
      <selection activeCell="E29" sqref="E29"/>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321</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SUM(8+3.5+3.5)</f>
        <v>15</v>
      </c>
      <c r="H16" s="23"/>
      <c r="I16" s="24"/>
      <c r="J16" s="23"/>
      <c r="K16" s="23" t="s">
        <v>213</v>
      </c>
    </row>
    <row r="17" spans="2:11" ht="56.15" customHeight="1" x14ac:dyDescent="0.9">
      <c r="B17" s="22"/>
      <c r="C17" s="23"/>
      <c r="D17" s="23"/>
      <c r="E17" s="23"/>
      <c r="F17" s="23"/>
      <c r="G17" s="23"/>
      <c r="H17" s="23"/>
      <c r="I17" s="23"/>
      <c r="J17" s="23"/>
      <c r="K17" s="23"/>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f>J17</f>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f>J17</f>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FD0F1-0041-474B-98B0-5A0EC223CA67}">
  <sheetPr>
    <tabColor rgb="FFFFFF00"/>
    <pageSetUpPr fitToPage="1"/>
  </sheetPr>
  <dimension ref="A2:AD115"/>
  <sheetViews>
    <sheetView view="pageBreakPreview" zoomScale="40" zoomScaleNormal="56" zoomScaleSheetLayoutView="40" workbookViewId="0">
      <selection activeCell="J16" sqref="J16"/>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320</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SUM(8+3.5+3.5)</f>
        <v>15</v>
      </c>
      <c r="H16" s="23"/>
      <c r="I16" s="24"/>
      <c r="J16" s="23"/>
      <c r="K16" s="23" t="s">
        <v>213</v>
      </c>
    </row>
    <row r="17" spans="2:11" ht="56.15" customHeight="1" x14ac:dyDescent="0.9">
      <c r="B17" s="22"/>
      <c r="C17" s="23"/>
      <c r="D17" s="23"/>
      <c r="E17" s="23"/>
      <c r="F17" s="23"/>
      <c r="G17" s="23"/>
      <c r="H17" s="23"/>
      <c r="I17" s="23"/>
      <c r="J17" s="23"/>
      <c r="K17" s="23"/>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f>J17</f>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f>J17</f>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22A97-BA47-472C-882F-2B4F0DB2542A}">
  <sheetPr>
    <tabColor rgb="FFFFFF00"/>
    <pageSetUpPr fitToPage="1"/>
  </sheetPr>
  <dimension ref="A2:AD115"/>
  <sheetViews>
    <sheetView view="pageBreakPreview" topLeftCell="D1" zoomScale="60" zoomScaleNormal="58" workbookViewId="0">
      <selection activeCell="J16" sqref="J16"/>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217</v>
      </c>
    </row>
    <row r="5" spans="2:11" ht="21" customHeight="1" x14ac:dyDescent="0.9">
      <c r="B5" s="15" t="s">
        <v>101</v>
      </c>
      <c r="C5" s="16" t="s">
        <v>322</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SUM(8+3.5+3.5)</f>
        <v>15</v>
      </c>
      <c r="H16" s="23"/>
      <c r="I16" s="24"/>
      <c r="J16" s="23"/>
      <c r="K16" s="23" t="s">
        <v>213</v>
      </c>
    </row>
    <row r="17" spans="2:11" ht="56.15" customHeight="1" x14ac:dyDescent="0.9">
      <c r="B17" s="22"/>
      <c r="C17" s="23"/>
      <c r="D17" s="23"/>
      <c r="E17" s="23"/>
      <c r="F17" s="23"/>
      <c r="G17" s="23"/>
      <c r="H17" s="23"/>
      <c r="I17" s="23"/>
      <c r="J17" s="23"/>
      <c r="K17" s="23"/>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J18</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f>J17</f>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f>J17</f>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62937-AFE0-440F-9749-57CF8AD4AF97}">
  <sheetPr>
    <tabColor rgb="FFFFFF00"/>
    <pageSetUpPr fitToPage="1"/>
  </sheetPr>
  <dimension ref="A2:AD115"/>
  <sheetViews>
    <sheetView view="pageBreakPreview" zoomScale="60" zoomScaleNormal="72" workbookViewId="0">
      <selection activeCell="C5" sqref="C5"/>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217</v>
      </c>
    </row>
    <row r="5" spans="2:11" ht="21" customHeight="1" x14ac:dyDescent="0.9">
      <c r="B5" s="15" t="s">
        <v>101</v>
      </c>
      <c r="C5" s="16" t="s">
        <v>323</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SUM(8+3.5+3.5)</f>
        <v>15</v>
      </c>
      <c r="H16" s="23"/>
      <c r="I16" s="24"/>
      <c r="J16" s="23"/>
      <c r="K16" s="23" t="s">
        <v>213</v>
      </c>
    </row>
    <row r="17" spans="2:11" ht="56.15" customHeight="1" x14ac:dyDescent="0.9">
      <c r="B17" s="22" t="s">
        <v>235</v>
      </c>
      <c r="C17" s="23" t="s">
        <v>232</v>
      </c>
      <c r="D17" s="23" t="s">
        <v>233</v>
      </c>
      <c r="E17" s="23" t="s">
        <v>324</v>
      </c>
      <c r="F17" s="23">
        <v>1</v>
      </c>
      <c r="G17" s="23">
        <v>8</v>
      </c>
      <c r="H17" s="23">
        <v>9</v>
      </c>
      <c r="I17" s="23"/>
      <c r="J17" s="23">
        <f>H17*G17</f>
        <v>72</v>
      </c>
      <c r="K17" s="23" t="s">
        <v>235</v>
      </c>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J17</f>
        <v>72</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DB172-8607-4DB9-A2DE-2A4A274BEB17}">
  <sheetPr>
    <tabColor rgb="FFFFFF00"/>
    <pageSetUpPr fitToPage="1"/>
  </sheetPr>
  <dimension ref="A2:AD115"/>
  <sheetViews>
    <sheetView view="pageBreakPreview" topLeftCell="C3" zoomScale="55" zoomScaleNormal="76" zoomScaleSheetLayoutView="55" workbookViewId="0">
      <selection activeCell="E17" sqref="E17"/>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325</v>
      </c>
    </row>
    <row r="6" spans="2:11" ht="21" customHeight="1" x14ac:dyDescent="0.9">
      <c r="B6" s="15" t="s">
        <v>102</v>
      </c>
      <c r="C6" s="16"/>
    </row>
    <row r="7" spans="2:11" ht="21" customHeight="1" x14ac:dyDescent="0.9">
      <c r="B7" s="15" t="s">
        <v>103</v>
      </c>
      <c r="C7" s="16">
        <v>3</v>
      </c>
    </row>
    <row r="8" spans="2:11" ht="21" customHeight="1" x14ac:dyDescent="0.9">
      <c r="B8" s="15" t="s">
        <v>104</v>
      </c>
      <c r="C8" s="16" t="s">
        <v>197</v>
      </c>
    </row>
    <row r="9" spans="2:11" ht="41.4" customHeight="1" x14ac:dyDescent="0.9">
      <c r="B9" s="17" t="s">
        <v>105</v>
      </c>
      <c r="C9" s="16">
        <f>C7+1</f>
        <v>4</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241</v>
      </c>
      <c r="C15" s="122"/>
      <c r="D15" s="122"/>
      <c r="E15" s="122"/>
      <c r="F15" s="122"/>
      <c r="G15" s="122"/>
      <c r="H15" s="122"/>
      <c r="I15" s="122"/>
      <c r="J15" s="122"/>
      <c r="K15" s="122"/>
    </row>
    <row r="16" spans="2:11" ht="56.15" customHeight="1" x14ac:dyDescent="0.9">
      <c r="B16" s="22" t="s">
        <v>209</v>
      </c>
      <c r="C16" s="23" t="s">
        <v>210</v>
      </c>
      <c r="D16" s="23" t="s">
        <v>211</v>
      </c>
      <c r="E16" s="23" t="s">
        <v>212</v>
      </c>
      <c r="F16" s="23">
        <v>3</v>
      </c>
      <c r="G16" s="23">
        <f>SUM(31+3.5+3.5)</f>
        <v>38</v>
      </c>
      <c r="H16" s="23"/>
      <c r="I16" s="24"/>
      <c r="J16" s="23"/>
      <c r="K16" s="23" t="s">
        <v>213</v>
      </c>
    </row>
    <row r="17" spans="2:11" ht="56.15" customHeight="1" x14ac:dyDescent="0.9">
      <c r="B17" s="22"/>
      <c r="C17" s="23"/>
      <c r="D17" s="23"/>
      <c r="E17" s="23"/>
      <c r="F17" s="23"/>
      <c r="G17" s="23"/>
      <c r="H17" s="23"/>
      <c r="I17" s="23"/>
      <c r="J17" s="23"/>
      <c r="K17" s="23"/>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J17</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f>J17</f>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EE2DE-EDB7-437A-B819-A9D4D25DECFC}">
  <sheetPr>
    <tabColor rgb="FFFFFF00"/>
    <pageSetUpPr fitToPage="1"/>
  </sheetPr>
  <dimension ref="A2:AD115"/>
  <sheetViews>
    <sheetView view="pageBreakPreview" topLeftCell="D1" zoomScale="60" zoomScaleNormal="84" workbookViewId="0">
      <selection activeCell="J16" sqref="J16"/>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327</v>
      </c>
    </row>
    <row r="5" spans="2:11" ht="21" customHeight="1" x14ac:dyDescent="0.9">
      <c r="B5" s="15" t="s">
        <v>101</v>
      </c>
      <c r="C5" s="16" t="s">
        <v>326</v>
      </c>
    </row>
    <row r="6" spans="2:11" ht="21" customHeight="1" x14ac:dyDescent="0.9">
      <c r="B6" s="15" t="s">
        <v>102</v>
      </c>
      <c r="C6" s="16"/>
    </row>
    <row r="7" spans="2:11" ht="21" customHeight="1" x14ac:dyDescent="0.9">
      <c r="B7" s="15" t="s">
        <v>103</v>
      </c>
      <c r="C7" s="16">
        <v>3</v>
      </c>
    </row>
    <row r="8" spans="2:11" ht="21" customHeight="1" x14ac:dyDescent="0.9">
      <c r="B8" s="15" t="s">
        <v>104</v>
      </c>
      <c r="C8" s="16" t="s">
        <v>197</v>
      </c>
    </row>
    <row r="9" spans="2:11" ht="41.4" customHeight="1" x14ac:dyDescent="0.9">
      <c r="B9" s="17" t="s">
        <v>105</v>
      </c>
      <c r="C9" s="16">
        <f>C7+1</f>
        <v>4</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241</v>
      </c>
      <c r="C15" s="122"/>
      <c r="D15" s="122"/>
      <c r="E15" s="122"/>
      <c r="F15" s="122"/>
      <c r="G15" s="122"/>
      <c r="H15" s="122"/>
      <c r="I15" s="122"/>
      <c r="J15" s="122"/>
      <c r="K15" s="122"/>
    </row>
    <row r="16" spans="2:11" ht="56.15" customHeight="1" x14ac:dyDescent="0.9">
      <c r="B16" s="22" t="s">
        <v>209</v>
      </c>
      <c r="C16" s="23" t="s">
        <v>210</v>
      </c>
      <c r="D16" s="23" t="s">
        <v>211</v>
      </c>
      <c r="E16" s="23" t="s">
        <v>212</v>
      </c>
      <c r="F16" s="23">
        <v>3</v>
      </c>
      <c r="G16" s="23">
        <f>SUM(31+3.5+3.5)</f>
        <v>38</v>
      </c>
      <c r="H16" s="23"/>
      <c r="I16" s="24"/>
      <c r="J16" s="23"/>
      <c r="K16" s="23" t="s">
        <v>213</v>
      </c>
    </row>
    <row r="17" spans="2:11" ht="56.15" customHeight="1" x14ac:dyDescent="0.9">
      <c r="B17" s="22"/>
      <c r="C17" s="23"/>
      <c r="D17" s="23"/>
      <c r="E17" s="23"/>
      <c r="F17" s="23"/>
      <c r="G17" s="23"/>
      <c r="H17" s="23"/>
      <c r="I17" s="23"/>
      <c r="J17" s="23"/>
      <c r="K17" s="23"/>
    </row>
    <row r="18" spans="2:11" ht="68.400000000000006" customHeight="1" x14ac:dyDescent="0.9">
      <c r="B18" s="24"/>
      <c r="C18" s="23"/>
      <c r="D18" s="23"/>
      <c r="E18" s="23"/>
      <c r="F18" s="23"/>
      <c r="G18" s="23"/>
      <c r="H18" s="23"/>
      <c r="I18" s="25"/>
      <c r="J18" s="23"/>
      <c r="K18" s="23"/>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J16</f>
        <v>0</v>
      </c>
      <c r="J39" s="36"/>
      <c r="K39" s="33"/>
    </row>
    <row r="40" spans="2:11" s="32" customFormat="1" ht="272.5" customHeight="1" x14ac:dyDescent="0.9">
      <c r="B40" s="33">
        <v>6</v>
      </c>
      <c r="C40" s="116" t="s">
        <v>167</v>
      </c>
      <c r="D40" s="116"/>
      <c r="E40" s="116"/>
      <c r="F40" s="117" t="s">
        <v>15</v>
      </c>
      <c r="G40" s="117"/>
      <c r="H40" s="34" t="s">
        <v>16</v>
      </c>
      <c r="I40" s="35">
        <f>J90</f>
        <v>0</v>
      </c>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67" customHeight="1" x14ac:dyDescent="0.9">
      <c r="B50" s="33">
        <v>16</v>
      </c>
      <c r="C50" s="116" t="s">
        <v>177</v>
      </c>
      <c r="D50" s="116"/>
      <c r="E50" s="116"/>
      <c r="F50" s="117" t="s">
        <v>29</v>
      </c>
      <c r="G50" s="117"/>
      <c r="H50" s="33" t="s">
        <v>13</v>
      </c>
      <c r="I50" s="33">
        <f>J17</f>
        <v>0</v>
      </c>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v>0</v>
      </c>
      <c r="J54" s="36"/>
      <c r="K54" s="33"/>
    </row>
    <row r="55" spans="2:11" s="32" customFormat="1" ht="103.75" customHeight="1" x14ac:dyDescent="0.9">
      <c r="B55" s="33">
        <v>21</v>
      </c>
      <c r="C55" s="116" t="s">
        <v>181</v>
      </c>
      <c r="D55" s="116"/>
      <c r="E55" s="116"/>
      <c r="F55" s="117" t="s">
        <v>33</v>
      </c>
      <c r="G55" s="117"/>
      <c r="H55" s="33" t="s">
        <v>9</v>
      </c>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v>0</v>
      </c>
      <c r="J60" s="36"/>
      <c r="K60" s="33"/>
    </row>
    <row r="61" spans="2:11" s="32" customFormat="1" ht="180.65" customHeight="1" x14ac:dyDescent="0.9">
      <c r="B61" s="33">
        <v>27</v>
      </c>
      <c r="C61" s="116" t="s">
        <v>186</v>
      </c>
      <c r="D61" s="116"/>
      <c r="E61" s="116"/>
      <c r="F61" s="117" t="s">
        <v>38</v>
      </c>
      <c r="G61" s="117"/>
      <c r="H61" s="34" t="s">
        <v>9</v>
      </c>
      <c r="I61" s="33">
        <v>0</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f>J97</f>
        <v>0</v>
      </c>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f>J17</f>
        <v>0</v>
      </c>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5</v>
      </c>
      <c r="H89" s="34">
        <v>2</v>
      </c>
      <c r="I89" s="42">
        <v>4</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J22</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29D4B-B2B4-4BCB-B6AF-783F0AD48E57}">
  <sheetPr>
    <tabColor rgb="FFFFFF00"/>
    <pageSetUpPr fitToPage="1"/>
  </sheetPr>
  <dimension ref="A1:AD116"/>
  <sheetViews>
    <sheetView view="pageBreakPreview" zoomScale="60" zoomScaleNormal="51" workbookViewId="0">
      <selection activeCell="A16" sqref="A16"/>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217</v>
      </c>
    </row>
    <row r="5" spans="1:11" ht="21" customHeight="1" x14ac:dyDescent="0.9">
      <c r="B5" s="15" t="s">
        <v>101</v>
      </c>
      <c r="C5" s="16" t="s">
        <v>328</v>
      </c>
    </row>
    <row r="6" spans="1:11" ht="21" customHeight="1" x14ac:dyDescent="0.9">
      <c r="B6" s="15" t="s">
        <v>102</v>
      </c>
      <c r="C6" s="16"/>
    </row>
    <row r="7" spans="1:11" ht="21" customHeight="1" x14ac:dyDescent="0.9">
      <c r="B7" s="15" t="s">
        <v>103</v>
      </c>
      <c r="C7" s="16">
        <v>1</v>
      </c>
    </row>
    <row r="8" spans="1:11" ht="21" customHeight="1" x14ac:dyDescent="0.9">
      <c r="B8" s="15" t="s">
        <v>104</v>
      </c>
      <c r="C8" s="16" t="s">
        <v>197</v>
      </c>
    </row>
    <row r="9" spans="1:11" ht="41.4" customHeight="1" x14ac:dyDescent="0.9">
      <c r="B9" s="17" t="s">
        <v>105</v>
      </c>
      <c r="C9" s="16">
        <f>C7+1</f>
        <v>2</v>
      </c>
      <c r="E9" s="124"/>
      <c r="F9" s="124"/>
      <c r="G9" s="124"/>
      <c r="H9" s="124"/>
      <c r="I9" s="124"/>
      <c r="J9" s="124"/>
      <c r="K9" s="124"/>
    </row>
    <row r="10" spans="1:11" ht="21" customHeight="1" x14ac:dyDescent="0.9">
      <c r="B10" s="15" t="s">
        <v>106</v>
      </c>
      <c r="C10" s="16" t="s">
        <v>239</v>
      </c>
      <c r="J10" s="18"/>
    </row>
    <row r="11" spans="1:11" ht="21" customHeight="1" x14ac:dyDescent="0.9">
      <c r="B11" s="15" t="s">
        <v>107</v>
      </c>
      <c r="C11" s="16" t="s">
        <v>240</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241</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SUM(8.8+3.5+3.5)</f>
        <v>15.8</v>
      </c>
      <c r="H16" s="23"/>
      <c r="I16" s="24"/>
      <c r="J16" s="23"/>
      <c r="K16" s="23"/>
    </row>
    <row r="17" spans="2:11" ht="56.15" customHeight="1" x14ac:dyDescent="0.9">
      <c r="B17" s="22" t="s">
        <v>329</v>
      </c>
      <c r="C17" s="23" t="s">
        <v>330</v>
      </c>
      <c r="D17" s="23" t="s">
        <v>331</v>
      </c>
      <c r="E17" s="23" t="s">
        <v>332</v>
      </c>
      <c r="F17" s="23">
        <v>2</v>
      </c>
      <c r="G17" s="23">
        <v>20</v>
      </c>
      <c r="H17" s="23">
        <v>0.04</v>
      </c>
      <c r="I17" s="23">
        <v>0.2</v>
      </c>
      <c r="J17" s="23">
        <f>I17*H17*G17*F17</f>
        <v>0.32</v>
      </c>
      <c r="K17" s="23" t="s">
        <v>333</v>
      </c>
    </row>
    <row r="18" spans="2:11" ht="56.15" customHeight="1" x14ac:dyDescent="0.9">
      <c r="B18" s="22" t="s">
        <v>279</v>
      </c>
      <c r="C18" s="23" t="s">
        <v>334</v>
      </c>
      <c r="D18" s="23" t="s">
        <v>269</v>
      </c>
      <c r="E18" s="23" t="s">
        <v>335</v>
      </c>
      <c r="F18" s="23">
        <v>1</v>
      </c>
      <c r="G18" s="23">
        <v>2</v>
      </c>
      <c r="H18" s="23">
        <v>2</v>
      </c>
      <c r="I18" s="23"/>
      <c r="J18" s="23">
        <f>H18*G18</f>
        <v>4</v>
      </c>
      <c r="K18" s="23" t="s">
        <v>336</v>
      </c>
    </row>
    <row r="19" spans="2:11" ht="68.400000000000006" customHeight="1" x14ac:dyDescent="0.9">
      <c r="B19" s="24"/>
      <c r="C19" s="23"/>
      <c r="D19" s="23"/>
      <c r="E19" s="23"/>
      <c r="F19" s="23"/>
      <c r="G19" s="23"/>
      <c r="H19" s="23"/>
      <c r="I19" s="25"/>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f>J18</f>
        <v>4</v>
      </c>
      <c r="K23" s="24"/>
    </row>
    <row r="24" spans="2:11" ht="22.5" customHeight="1" x14ac:dyDescent="0.9">
      <c r="B24" s="26"/>
      <c r="C24" s="119" t="s">
        <v>123</v>
      </c>
      <c r="D24" s="119"/>
      <c r="E24" s="22"/>
      <c r="F24" s="22"/>
      <c r="G24" s="23"/>
      <c r="H24" s="23"/>
      <c r="I24" s="16" t="s">
        <v>61</v>
      </c>
      <c r="J24" s="29">
        <f>SUM(G18:H18)</f>
        <v>4</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2</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v>0</v>
      </c>
      <c r="J40" s="36"/>
      <c r="K40" s="33"/>
    </row>
    <row r="41" spans="2:11" s="32" customFormat="1" ht="272.5" customHeight="1" x14ac:dyDescent="0.9">
      <c r="B41" s="33">
        <v>6</v>
      </c>
      <c r="C41" s="116" t="s">
        <v>167</v>
      </c>
      <c r="D41" s="116"/>
      <c r="E41" s="116"/>
      <c r="F41" s="117" t="s">
        <v>15</v>
      </c>
      <c r="G41" s="117"/>
      <c r="H41" s="34" t="s">
        <v>16</v>
      </c>
      <c r="I41" s="35">
        <f>J91</f>
        <v>32</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I55" s="33">
        <v>0</v>
      </c>
      <c r="J55" s="36"/>
      <c r="K55" s="33"/>
    </row>
    <row r="56" spans="2:11" s="32" customFormat="1" ht="103.75" customHeight="1" x14ac:dyDescent="0.9">
      <c r="B56" s="33">
        <v>21</v>
      </c>
      <c r="C56" s="116" t="s">
        <v>181</v>
      </c>
      <c r="D56" s="116"/>
      <c r="E56" s="116"/>
      <c r="F56" s="117" t="s">
        <v>33</v>
      </c>
      <c r="G56" s="117"/>
      <c r="H56" s="33" t="s">
        <v>9</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c r="J60" s="36"/>
      <c r="K60" s="23"/>
    </row>
    <row r="61" spans="2:11" s="32" customFormat="1" ht="216.65" customHeight="1" x14ac:dyDescent="0.9">
      <c r="B61" s="33">
        <v>26</v>
      </c>
      <c r="C61" s="116" t="s">
        <v>185</v>
      </c>
      <c r="D61" s="116"/>
      <c r="E61" s="116"/>
      <c r="F61" s="117" t="s">
        <v>37</v>
      </c>
      <c r="G61" s="117"/>
      <c r="H61" s="34" t="s">
        <v>22</v>
      </c>
      <c r="I61" s="33">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f>J102</f>
        <v>4.4000000000000004</v>
      </c>
      <c r="J64" s="36"/>
      <c r="K64" s="33"/>
    </row>
    <row r="65" spans="2:11" s="32" customFormat="1" ht="241.75" customHeight="1" x14ac:dyDescent="0.9">
      <c r="B65" s="33">
        <v>30</v>
      </c>
      <c r="C65" s="116" t="s">
        <v>188</v>
      </c>
      <c r="D65" s="116"/>
      <c r="E65" s="116"/>
      <c r="F65" s="117" t="s">
        <v>42</v>
      </c>
      <c r="G65" s="117"/>
      <c r="H65" s="34" t="s">
        <v>22</v>
      </c>
      <c r="I65" s="35">
        <f>I66</f>
        <v>15</v>
      </c>
      <c r="J65" s="36"/>
      <c r="K65" s="33"/>
    </row>
    <row r="66" spans="2:11" s="32" customFormat="1" ht="249" customHeight="1" x14ac:dyDescent="0.9">
      <c r="B66" s="33">
        <v>31</v>
      </c>
      <c r="C66" s="116" t="s">
        <v>134</v>
      </c>
      <c r="D66" s="116"/>
      <c r="E66" s="116"/>
      <c r="F66" s="117" t="s">
        <v>43</v>
      </c>
      <c r="G66" s="117"/>
      <c r="H66" s="34" t="s">
        <v>44</v>
      </c>
      <c r="I66" s="35">
        <f>J107</f>
        <v>15</v>
      </c>
      <c r="J66" s="36"/>
      <c r="K66" s="33"/>
    </row>
    <row r="67" spans="2:11" s="32" customFormat="1" ht="138" customHeight="1" x14ac:dyDescent="0.9">
      <c r="B67" s="33">
        <v>32</v>
      </c>
      <c r="C67" s="116" t="s">
        <v>189</v>
      </c>
      <c r="D67" s="116"/>
      <c r="E67" s="116"/>
      <c r="F67" s="117" t="s">
        <v>45</v>
      </c>
      <c r="G67" s="117"/>
      <c r="H67" s="34" t="s">
        <v>46</v>
      </c>
      <c r="I67" s="35">
        <f>J98</f>
        <v>4</v>
      </c>
      <c r="J67" s="36"/>
      <c r="K67" s="33"/>
    </row>
    <row r="68" spans="2:11" s="32" customFormat="1" ht="166.75" customHeight="1" x14ac:dyDescent="0.9">
      <c r="B68" s="33">
        <v>33</v>
      </c>
      <c r="C68" s="116" t="s">
        <v>190</v>
      </c>
      <c r="D68" s="116"/>
      <c r="E68" s="116"/>
      <c r="F68" s="117" t="s">
        <v>47</v>
      </c>
      <c r="G68" s="117"/>
      <c r="H68" s="34" t="s">
        <v>44</v>
      </c>
      <c r="I68" s="35">
        <f>J102</f>
        <v>4.4000000000000004</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8" t="s">
        <v>55</v>
      </c>
      <c r="G74" s="118"/>
      <c r="H74" s="33" t="s">
        <v>13</v>
      </c>
      <c r="I74" s="30"/>
      <c r="J74" s="36"/>
      <c r="K74" s="33"/>
    </row>
    <row r="75" spans="2:11" s="32" customFormat="1" ht="228.65" customHeight="1" x14ac:dyDescent="0.9">
      <c r="B75" s="33">
        <v>40</v>
      </c>
      <c r="C75" s="107" t="s">
        <v>135</v>
      </c>
      <c r="D75" s="107"/>
      <c r="E75" s="107"/>
      <c r="F75" s="118" t="s">
        <v>57</v>
      </c>
      <c r="G75" s="118"/>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f>J17</f>
        <v>0.32</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2</v>
      </c>
      <c r="F90" s="41"/>
      <c r="G90" s="34">
        <v>2</v>
      </c>
      <c r="H90" s="34">
        <v>2</v>
      </c>
      <c r="I90" s="42">
        <v>4</v>
      </c>
      <c r="J90" s="43">
        <f>I90*H90*G90*E90</f>
        <v>32</v>
      </c>
      <c r="K90" s="39"/>
    </row>
    <row r="91" spans="2:11" s="32" customFormat="1" ht="23" x14ac:dyDescent="0.95">
      <c r="B91" s="115" t="s">
        <v>148</v>
      </c>
      <c r="C91" s="115"/>
      <c r="D91" s="115"/>
      <c r="E91" s="31"/>
      <c r="F91" s="41"/>
      <c r="G91" s="41"/>
      <c r="H91" s="41"/>
      <c r="I91" s="42"/>
      <c r="J91" s="43">
        <f>SUM(J90:J90)</f>
        <v>32</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4</v>
      </c>
      <c r="K95" s="24"/>
    </row>
    <row r="96" spans="2:11" s="32" customFormat="1" x14ac:dyDescent="0.9">
      <c r="B96" s="101" t="s">
        <v>151</v>
      </c>
      <c r="C96" s="101"/>
      <c r="D96" s="101"/>
      <c r="E96" s="46"/>
      <c r="F96" s="46"/>
      <c r="G96" s="25"/>
      <c r="H96" s="25"/>
      <c r="I96" s="23"/>
      <c r="J96" s="47">
        <f>J95*0.1</f>
        <v>0.4</v>
      </c>
      <c r="K96" s="24"/>
    </row>
    <row r="97" spans="1:30" s="32" customFormat="1" x14ac:dyDescent="0.9">
      <c r="B97" s="105" t="s">
        <v>148</v>
      </c>
      <c r="C97" s="105"/>
      <c r="D97" s="105"/>
      <c r="E97" s="46"/>
      <c r="F97" s="46"/>
      <c r="G97" s="25"/>
      <c r="H97" s="25"/>
      <c r="I97" s="23"/>
      <c r="J97" s="47">
        <f>SUM(J95:J96)</f>
        <v>4.4000000000000004</v>
      </c>
      <c r="K97" s="23" t="s">
        <v>20</v>
      </c>
    </row>
    <row r="98" spans="1:30" s="32" customFormat="1" x14ac:dyDescent="0.9">
      <c r="B98" s="105" t="s">
        <v>148</v>
      </c>
      <c r="C98" s="105"/>
      <c r="D98" s="105"/>
      <c r="E98" s="46"/>
      <c r="F98" s="46"/>
      <c r="G98" s="25"/>
      <c r="H98" s="25"/>
      <c r="I98" s="23"/>
      <c r="J98" s="47">
        <f>ROUND(J97,0)</f>
        <v>4</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4</v>
      </c>
      <c r="K100" s="23"/>
    </row>
    <row r="101" spans="1:30" s="32" customFormat="1" x14ac:dyDescent="0.9">
      <c r="B101" s="101" t="s">
        <v>151</v>
      </c>
      <c r="C101" s="101"/>
      <c r="D101" s="101"/>
      <c r="E101" s="15"/>
      <c r="F101" s="15"/>
      <c r="G101" s="25"/>
      <c r="H101" s="25"/>
      <c r="I101" s="23"/>
      <c r="J101" s="47">
        <f>J100*0.1</f>
        <v>0.4</v>
      </c>
      <c r="K101" s="23"/>
    </row>
    <row r="102" spans="1:30" s="32" customFormat="1" x14ac:dyDescent="0.9">
      <c r="B102" s="105" t="s">
        <v>148</v>
      </c>
      <c r="C102" s="105"/>
      <c r="D102" s="105"/>
      <c r="E102" s="15"/>
      <c r="F102" s="15"/>
      <c r="G102" s="25"/>
      <c r="H102" s="25"/>
      <c r="I102" s="23"/>
      <c r="J102" s="47">
        <f>SUM(J100:J101)</f>
        <v>4.4000000000000004</v>
      </c>
      <c r="K102" s="23" t="s">
        <v>9</v>
      </c>
    </row>
    <row r="103" spans="1:30" s="32" customFormat="1" x14ac:dyDescent="0.9">
      <c r="B103" s="16"/>
      <c r="C103" s="48"/>
      <c r="D103" s="48"/>
      <c r="E103" s="15"/>
      <c r="F103" s="15"/>
      <c r="G103" s="25"/>
      <c r="H103" s="25"/>
      <c r="I103" s="23"/>
      <c r="J103" s="47"/>
      <c r="K103" s="23"/>
    </row>
    <row r="104" spans="1:30" s="32" customFormat="1" x14ac:dyDescent="0.9">
      <c r="B104" s="106" t="s">
        <v>154</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4.4000000000000004</v>
      </c>
      <c r="K105" s="24" t="s">
        <v>9</v>
      </c>
    </row>
    <row r="106" spans="1:30" s="32" customFormat="1" x14ac:dyDescent="0.9">
      <c r="B106" s="101"/>
      <c r="C106" s="101"/>
      <c r="D106" s="101"/>
      <c r="E106" s="15"/>
      <c r="F106" s="15"/>
      <c r="G106" s="102">
        <v>0</v>
      </c>
      <c r="H106" s="102"/>
      <c r="I106" s="102"/>
      <c r="J106" s="47">
        <f>J105/0.3</f>
        <v>14.666666666666668</v>
      </c>
      <c r="K106" s="24"/>
    </row>
    <row r="107" spans="1:30" s="32" customFormat="1" x14ac:dyDescent="0.9">
      <c r="B107" s="101" t="s">
        <v>156</v>
      </c>
      <c r="C107" s="101"/>
      <c r="D107" s="101"/>
      <c r="E107" s="45"/>
      <c r="F107" s="45"/>
      <c r="G107" s="45"/>
      <c r="H107" s="25"/>
      <c r="I107" s="23"/>
      <c r="J107" s="47">
        <f>ROUND(J106,0)</f>
        <v>15</v>
      </c>
      <c r="K107" s="23" t="s">
        <v>22</v>
      </c>
    </row>
    <row r="108" spans="1:30" x14ac:dyDescent="0.9">
      <c r="B108" s="24"/>
      <c r="C108" s="23"/>
      <c r="D108" s="23"/>
      <c r="E108" s="25"/>
      <c r="F108" s="25"/>
      <c r="G108" s="25"/>
      <c r="H108" s="25"/>
      <c r="I108" s="23"/>
      <c r="J108" s="25"/>
      <c r="K108" s="25"/>
    </row>
    <row r="109" spans="1:30" x14ac:dyDescent="0.9">
      <c r="B109" s="104" t="s">
        <v>157</v>
      </c>
      <c r="C109" s="104"/>
      <c r="D109" s="104"/>
      <c r="E109" s="15"/>
      <c r="F109" s="15"/>
      <c r="G109" s="25"/>
      <c r="H109" s="25"/>
      <c r="I109" s="23"/>
      <c r="J109" s="25"/>
      <c r="K109" s="25"/>
    </row>
    <row r="110" spans="1:30" x14ac:dyDescent="0.9">
      <c r="B110" s="101" t="s">
        <v>158</v>
      </c>
      <c r="C110" s="101"/>
      <c r="D110" s="101"/>
      <c r="E110" s="15"/>
      <c r="F110" s="15"/>
      <c r="G110" s="102">
        <v>0</v>
      </c>
      <c r="H110" s="102"/>
      <c r="I110" s="102"/>
      <c r="J110" s="47">
        <f>J107*1</f>
        <v>15</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C26:D26"/>
    <mergeCell ref="E9:K9"/>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2210A-9F93-4C62-B927-0D43295EEEAC}">
  <sheetPr>
    <tabColor rgb="FFFFFF00"/>
    <pageSetUpPr fitToPage="1"/>
  </sheetPr>
  <dimension ref="A1:AD116"/>
  <sheetViews>
    <sheetView view="pageBreakPreview" topLeftCell="D12" zoomScale="60" zoomScaleNormal="71" workbookViewId="0">
      <selection activeCell="K17" sqref="K17"/>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217</v>
      </c>
    </row>
    <row r="5" spans="1:11" ht="21" customHeight="1" x14ac:dyDescent="0.9">
      <c r="B5" s="15" t="s">
        <v>101</v>
      </c>
      <c r="C5" s="16" t="s">
        <v>338</v>
      </c>
    </row>
    <row r="6" spans="1:11" ht="21" customHeight="1" x14ac:dyDescent="0.9">
      <c r="B6" s="15" t="s">
        <v>102</v>
      </c>
      <c r="C6" s="16"/>
    </row>
    <row r="7" spans="1:11" ht="21" customHeight="1" x14ac:dyDescent="0.9">
      <c r="B7" s="15" t="s">
        <v>103</v>
      </c>
      <c r="C7" s="16">
        <v>1</v>
      </c>
    </row>
    <row r="8" spans="1:11" ht="21" customHeight="1" x14ac:dyDescent="0.9">
      <c r="B8" s="15" t="s">
        <v>104</v>
      </c>
      <c r="C8" s="16" t="s">
        <v>197</v>
      </c>
    </row>
    <row r="9" spans="1:11" ht="41.4" customHeight="1" x14ac:dyDescent="0.9">
      <c r="B9" s="17" t="s">
        <v>105</v>
      </c>
      <c r="C9" s="16">
        <f>C7+1</f>
        <v>2</v>
      </c>
      <c r="E9" s="124"/>
      <c r="F9" s="124"/>
      <c r="G9" s="124"/>
      <c r="H9" s="124"/>
      <c r="I9" s="124"/>
      <c r="J9" s="124"/>
      <c r="K9" s="124"/>
    </row>
    <row r="10" spans="1:11" ht="21" customHeight="1" x14ac:dyDescent="0.9">
      <c r="B10" s="15" t="s">
        <v>106</v>
      </c>
      <c r="C10" s="16" t="s">
        <v>239</v>
      </c>
      <c r="J10" s="18"/>
    </row>
    <row r="11" spans="1:11" ht="21" customHeight="1" x14ac:dyDescent="0.9">
      <c r="B11" s="15" t="s">
        <v>107</v>
      </c>
      <c r="C11" s="16" t="s">
        <v>240</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241</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SUM(8.8+3.5+3.5)</f>
        <v>15.8</v>
      </c>
      <c r="H16" s="23"/>
      <c r="I16" s="24"/>
      <c r="J16" s="23"/>
      <c r="K16" s="23"/>
    </row>
    <row r="17" spans="2:11" ht="56.15" customHeight="1" x14ac:dyDescent="0.9">
      <c r="B17" s="22" t="s">
        <v>329</v>
      </c>
      <c r="C17" s="23" t="s">
        <v>330</v>
      </c>
      <c r="D17" s="23" t="s">
        <v>331</v>
      </c>
      <c r="E17" s="23" t="s">
        <v>332</v>
      </c>
      <c r="F17" s="23">
        <v>2</v>
      </c>
      <c r="G17" s="23">
        <v>20</v>
      </c>
      <c r="H17" s="23">
        <v>0.04</v>
      </c>
      <c r="I17" s="23">
        <v>0.2</v>
      </c>
      <c r="J17" s="23">
        <f>I17*H17*G17*F17</f>
        <v>0.32</v>
      </c>
      <c r="K17" s="23" t="s">
        <v>333</v>
      </c>
    </row>
    <row r="18" spans="2:11" ht="56.15" customHeight="1" x14ac:dyDescent="0.9">
      <c r="B18" s="22"/>
      <c r="C18" s="23"/>
      <c r="D18" s="23"/>
      <c r="E18" s="23"/>
      <c r="F18" s="23"/>
      <c r="G18" s="23"/>
      <c r="H18" s="23"/>
      <c r="I18" s="23"/>
      <c r="J18" s="23"/>
      <c r="K18" s="23"/>
    </row>
    <row r="19" spans="2:11" ht="68.400000000000006" customHeight="1" x14ac:dyDescent="0.9">
      <c r="B19" s="24"/>
      <c r="C19" s="23"/>
      <c r="D19" s="23"/>
      <c r="E19" s="23"/>
      <c r="F19" s="23"/>
      <c r="G19" s="23"/>
      <c r="H19" s="23"/>
      <c r="I19" s="25"/>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f>J18</f>
        <v>0</v>
      </c>
      <c r="K23" s="24"/>
    </row>
    <row r="24" spans="2:11" ht="22.5" customHeight="1" x14ac:dyDescent="0.9">
      <c r="B24" s="26"/>
      <c r="C24" s="119" t="s">
        <v>123</v>
      </c>
      <c r="D24" s="119"/>
      <c r="E24" s="22"/>
      <c r="F24" s="22"/>
      <c r="G24" s="23"/>
      <c r="H24" s="23"/>
      <c r="I24" s="16" t="s">
        <v>61</v>
      </c>
      <c r="J24" s="29">
        <f>SUM(G18:H18)</f>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32</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I55" s="33">
        <v>0</v>
      </c>
      <c r="J55" s="36"/>
      <c r="K55" s="33"/>
    </row>
    <row r="56" spans="2:11" s="32" customFormat="1" ht="103.75" customHeight="1" x14ac:dyDescent="0.9">
      <c r="B56" s="33">
        <v>21</v>
      </c>
      <c r="C56" s="116" t="s">
        <v>181</v>
      </c>
      <c r="D56" s="116"/>
      <c r="E56" s="116"/>
      <c r="F56" s="117" t="s">
        <v>33</v>
      </c>
      <c r="G56" s="117"/>
      <c r="H56" s="33" t="s">
        <v>9</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c r="J60" s="36"/>
      <c r="K60" s="23"/>
    </row>
    <row r="61" spans="2:11" s="32" customFormat="1" ht="216.65" customHeight="1" x14ac:dyDescent="0.9">
      <c r="B61" s="33">
        <v>26</v>
      </c>
      <c r="C61" s="116" t="s">
        <v>185</v>
      </c>
      <c r="D61" s="116"/>
      <c r="E61" s="116"/>
      <c r="F61" s="117" t="s">
        <v>37</v>
      </c>
      <c r="G61" s="117"/>
      <c r="H61" s="34" t="s">
        <v>22</v>
      </c>
      <c r="I61" s="33">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f>J102</f>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8" t="s">
        <v>55</v>
      </c>
      <c r="G74" s="118"/>
      <c r="H74" s="33" t="s">
        <v>13</v>
      </c>
      <c r="I74" s="30"/>
      <c r="J74" s="36"/>
      <c r="K74" s="33"/>
    </row>
    <row r="75" spans="2:11" s="32" customFormat="1" ht="228.65" customHeight="1" x14ac:dyDescent="0.9">
      <c r="B75" s="33">
        <v>40</v>
      </c>
      <c r="C75" s="107" t="s">
        <v>135</v>
      </c>
      <c r="D75" s="107"/>
      <c r="E75" s="107"/>
      <c r="F75" s="118" t="s">
        <v>57</v>
      </c>
      <c r="G75" s="118"/>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f>J17</f>
        <v>0.32</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2</v>
      </c>
      <c r="F90" s="41"/>
      <c r="G90" s="34">
        <v>2</v>
      </c>
      <c r="H90" s="34">
        <v>2</v>
      </c>
      <c r="I90" s="42">
        <v>4</v>
      </c>
      <c r="J90" s="43">
        <f>I90*H90*G90*E90</f>
        <v>32</v>
      </c>
      <c r="K90" s="39"/>
    </row>
    <row r="91" spans="2:11" s="32" customFormat="1" ht="23" x14ac:dyDescent="0.95">
      <c r="B91" s="115" t="s">
        <v>148</v>
      </c>
      <c r="C91" s="115"/>
      <c r="D91" s="115"/>
      <c r="E91" s="31"/>
      <c r="F91" s="41"/>
      <c r="G91" s="41"/>
      <c r="H91" s="41"/>
      <c r="I91" s="42"/>
      <c r="J91" s="43">
        <f>SUM(J90:J90)</f>
        <v>32</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154</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157</v>
      </c>
      <c r="C109" s="104"/>
      <c r="D109" s="104"/>
      <c r="E109" s="15"/>
      <c r="F109" s="15"/>
      <c r="G109" s="25"/>
      <c r="H109" s="25"/>
      <c r="I109" s="23"/>
      <c r="J109" s="25"/>
      <c r="K109" s="25"/>
    </row>
    <row r="110" spans="1:30" x14ac:dyDescent="0.9">
      <c r="B110" s="101" t="s">
        <v>158</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C26:D26"/>
    <mergeCell ref="E9:K9"/>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ageMargins left="0.70866141732283472" right="0.70866141732283472" top="0.74803149606299213" bottom="0.74803149606299213" header="0.31496062992125984" footer="0.31496062992125984"/>
  <pageSetup scale="50" fitToHeight="16" orientation="landscape" r:id="rId1"/>
  <headerFooter>
    <oddHeader>&amp;A</oddHeader>
    <oddFooter>Page &amp;P of &amp;N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47C3F-71EC-47B2-9E0B-833E985912A4}">
  <sheetPr>
    <tabColor rgb="FFFFFF00"/>
    <pageSetUpPr fitToPage="1"/>
  </sheetPr>
  <dimension ref="A1:AD119"/>
  <sheetViews>
    <sheetView view="pageBreakPreview" topLeftCell="D58" zoomScale="60" zoomScaleNormal="55" workbookViewId="0">
      <selection activeCell="I59" sqref="I59"/>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339</v>
      </c>
    </row>
    <row r="5" spans="1:11" ht="21" customHeight="1" x14ac:dyDescent="0.9">
      <c r="B5" s="15" t="s">
        <v>101</v>
      </c>
      <c r="C5" s="16" t="s">
        <v>340</v>
      </c>
    </row>
    <row r="6" spans="1:11" ht="21" customHeight="1" x14ac:dyDescent="0.9">
      <c r="B6" s="15" t="s">
        <v>102</v>
      </c>
      <c r="C6" s="16"/>
    </row>
    <row r="7" spans="1:11" ht="21" customHeight="1" x14ac:dyDescent="0.9">
      <c r="B7" s="15" t="s">
        <v>103</v>
      </c>
      <c r="C7" s="16">
        <v>3</v>
      </c>
    </row>
    <row r="8" spans="1:11" ht="21" customHeight="1" x14ac:dyDescent="0.9">
      <c r="B8" s="15" t="s">
        <v>104</v>
      </c>
      <c r="C8" s="16" t="s">
        <v>341</v>
      </c>
    </row>
    <row r="9" spans="1:11" ht="41.4" customHeight="1" x14ac:dyDescent="0.9">
      <c r="B9" s="17" t="s">
        <v>105</v>
      </c>
      <c r="C9" s="16">
        <f>C7+1</f>
        <v>4</v>
      </c>
    </row>
    <row r="10" spans="1:11" ht="21" customHeight="1" x14ac:dyDescent="0.9">
      <c r="B10" s="15" t="s">
        <v>106</v>
      </c>
      <c r="C10" s="16" t="s">
        <v>223</v>
      </c>
      <c r="E10" s="124"/>
      <c r="F10" s="124"/>
      <c r="G10" s="124"/>
      <c r="H10" s="124"/>
      <c r="I10" s="124"/>
      <c r="J10" s="124"/>
      <c r="K10" s="124"/>
    </row>
    <row r="11" spans="1:11" ht="21" customHeight="1" x14ac:dyDescent="0.9">
      <c r="B11" s="15" t="s">
        <v>107</v>
      </c>
      <c r="C11" s="16" t="s">
        <v>342</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241</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121+3.5+3.5</f>
        <v>128</v>
      </c>
      <c r="H16" s="23"/>
      <c r="I16" s="24"/>
      <c r="J16" s="23"/>
      <c r="K16" s="23" t="s">
        <v>213</v>
      </c>
    </row>
    <row r="17" spans="2:11" ht="56.15" customHeight="1" x14ac:dyDescent="0.9">
      <c r="B17" s="23" t="s">
        <v>344</v>
      </c>
      <c r="C17" s="22" t="s">
        <v>343</v>
      </c>
      <c r="D17" s="23" t="s">
        <v>347</v>
      </c>
      <c r="E17" s="23" t="s">
        <v>345</v>
      </c>
      <c r="F17" s="23">
        <v>34</v>
      </c>
      <c r="G17" s="23"/>
      <c r="H17" s="23"/>
      <c r="I17" s="23"/>
      <c r="J17" s="23">
        <f>F17</f>
        <v>34</v>
      </c>
      <c r="K17" s="23" t="s">
        <v>346</v>
      </c>
    </row>
    <row r="18" spans="2:11" ht="56.15" customHeight="1" x14ac:dyDescent="0.9">
      <c r="B18" s="23" t="s">
        <v>348</v>
      </c>
      <c r="C18" s="22" t="s">
        <v>349</v>
      </c>
      <c r="D18" s="23" t="s">
        <v>228</v>
      </c>
      <c r="E18" s="23" t="s">
        <v>350</v>
      </c>
      <c r="F18" s="23">
        <v>1</v>
      </c>
      <c r="G18" s="23">
        <v>1</v>
      </c>
      <c r="H18" s="23">
        <v>1</v>
      </c>
      <c r="I18" s="23">
        <v>0.2</v>
      </c>
      <c r="J18" s="23">
        <f>G18*H18*I18</f>
        <v>0.2</v>
      </c>
      <c r="K18" s="23" t="s">
        <v>351</v>
      </c>
    </row>
    <row r="19" spans="2:11" ht="56.15" customHeight="1" x14ac:dyDescent="0.9">
      <c r="B19" s="23" t="s">
        <v>348</v>
      </c>
      <c r="C19" s="22" t="s">
        <v>357</v>
      </c>
      <c r="D19" s="23" t="s">
        <v>348</v>
      </c>
      <c r="E19" s="23" t="s">
        <v>358</v>
      </c>
      <c r="F19" s="23">
        <v>2</v>
      </c>
      <c r="G19" s="23">
        <v>0.8</v>
      </c>
      <c r="H19" s="23">
        <v>0.8</v>
      </c>
      <c r="I19" s="23">
        <v>0.5</v>
      </c>
      <c r="J19" s="23">
        <f>I19*H19*G19*F19</f>
        <v>0.64000000000000012</v>
      </c>
      <c r="K19" s="23" t="s">
        <v>351</v>
      </c>
    </row>
    <row r="20" spans="2:11" ht="56.15" customHeight="1" x14ac:dyDescent="0.9">
      <c r="B20" s="23" t="s">
        <v>352</v>
      </c>
      <c r="C20" s="22" t="s">
        <v>353</v>
      </c>
      <c r="D20" s="23" t="s">
        <v>354</v>
      </c>
      <c r="E20" s="23" t="s">
        <v>355</v>
      </c>
      <c r="F20" s="23">
        <v>4</v>
      </c>
      <c r="G20" s="23">
        <v>12</v>
      </c>
      <c r="H20" s="23"/>
      <c r="I20" s="23"/>
      <c r="J20" s="23">
        <f>G20*F20</f>
        <v>48</v>
      </c>
      <c r="K20" s="23" t="s">
        <v>356</v>
      </c>
    </row>
    <row r="21" spans="2:11" ht="56.15" customHeight="1" x14ac:dyDescent="0.9">
      <c r="B21" s="22"/>
      <c r="C21" s="23"/>
      <c r="D21" s="23"/>
      <c r="E21" s="23"/>
      <c r="F21" s="23"/>
      <c r="G21" s="23"/>
      <c r="H21" s="23"/>
      <c r="I21" s="23"/>
      <c r="J21" s="23"/>
      <c r="K21" s="23"/>
    </row>
    <row r="22" spans="2:11" ht="68.400000000000006" customHeight="1" x14ac:dyDescent="0.9">
      <c r="B22" s="24"/>
      <c r="C22" s="23"/>
      <c r="D22" s="23"/>
      <c r="E22" s="23"/>
      <c r="F22" s="23"/>
      <c r="G22" s="23"/>
      <c r="H22" s="23"/>
      <c r="I22" s="25"/>
      <c r="J22" s="23"/>
      <c r="K22" s="23"/>
    </row>
    <row r="23" spans="2:11" x14ac:dyDescent="0.9">
      <c r="B23" s="24"/>
      <c r="C23" s="23"/>
      <c r="D23" s="23"/>
      <c r="E23" s="25"/>
      <c r="F23" s="25"/>
      <c r="G23" s="25"/>
      <c r="H23" s="25"/>
      <c r="I23" s="25"/>
      <c r="J23" s="25"/>
      <c r="K23" s="24"/>
    </row>
    <row r="24" spans="2:11" ht="22.5" customHeight="1" x14ac:dyDescent="0.9">
      <c r="B24" s="26" t="s">
        <v>120</v>
      </c>
      <c r="C24" s="16"/>
      <c r="D24" s="16"/>
      <c r="E24" s="27"/>
      <c r="F24" s="27"/>
      <c r="G24" s="28"/>
      <c r="H24" s="25"/>
      <c r="I24" s="21"/>
      <c r="J24" s="29"/>
      <c r="K24" s="24"/>
    </row>
    <row r="25" spans="2:11" ht="22.5" customHeight="1" x14ac:dyDescent="0.9">
      <c r="B25" s="26"/>
      <c r="C25" s="123" t="s">
        <v>121</v>
      </c>
      <c r="D25" s="123"/>
      <c r="E25" s="27"/>
      <c r="F25" s="27"/>
      <c r="G25" s="28"/>
      <c r="H25" s="25"/>
      <c r="I25" s="16" t="s">
        <v>13</v>
      </c>
      <c r="J25" s="29">
        <v>0</v>
      </c>
      <c r="K25" s="24"/>
    </row>
    <row r="26" spans="2:11" ht="22.5" customHeight="1" x14ac:dyDescent="0.9">
      <c r="B26" s="26"/>
      <c r="C26" s="119" t="s">
        <v>122</v>
      </c>
      <c r="D26" s="119"/>
      <c r="E26" s="22"/>
      <c r="F26" s="22"/>
      <c r="G26" s="23"/>
      <c r="H26" s="23"/>
      <c r="I26" s="16" t="s">
        <v>13</v>
      </c>
      <c r="J26" s="29">
        <v>0</v>
      </c>
      <c r="K26" s="24"/>
    </row>
    <row r="27" spans="2:11" ht="22.5" customHeight="1" x14ac:dyDescent="0.9">
      <c r="B27" s="26"/>
      <c r="C27" s="119" t="s">
        <v>123</v>
      </c>
      <c r="D27" s="119"/>
      <c r="E27" s="22"/>
      <c r="F27" s="22"/>
      <c r="G27" s="23"/>
      <c r="H27" s="23"/>
      <c r="I27" s="16" t="s">
        <v>61</v>
      </c>
      <c r="J27" s="29">
        <v>0</v>
      </c>
      <c r="K27" s="24"/>
    </row>
    <row r="28" spans="2:11" ht="22.5" customHeight="1" x14ac:dyDescent="0.9">
      <c r="B28" s="26"/>
      <c r="C28" s="119" t="s">
        <v>124</v>
      </c>
      <c r="D28" s="119"/>
      <c r="E28" s="22"/>
      <c r="F28" s="22"/>
      <c r="G28" s="23"/>
      <c r="H28" s="23"/>
      <c r="I28" s="16" t="s">
        <v>61</v>
      </c>
      <c r="J28" s="29">
        <v>0</v>
      </c>
      <c r="K28" s="24"/>
    </row>
    <row r="29" spans="2:11" ht="22.5" customHeight="1" x14ac:dyDescent="0.9">
      <c r="B29" s="26"/>
      <c r="C29" s="106" t="s">
        <v>125</v>
      </c>
      <c r="D29" s="106"/>
      <c r="E29" s="22"/>
      <c r="F29" s="22"/>
      <c r="G29" s="23"/>
      <c r="H29" s="23"/>
      <c r="I29" s="16" t="s">
        <v>61</v>
      </c>
      <c r="J29" s="29">
        <v>0</v>
      </c>
      <c r="K29" s="24"/>
    </row>
    <row r="30" spans="2:11" ht="22.5" customHeight="1" x14ac:dyDescent="0.9">
      <c r="B30" s="26"/>
      <c r="C30" s="119" t="s">
        <v>126</v>
      </c>
      <c r="D30" s="119"/>
      <c r="E30" s="22"/>
      <c r="F30" s="22"/>
      <c r="G30" s="23"/>
      <c r="H30" s="23"/>
      <c r="I30" s="16" t="s">
        <v>16</v>
      </c>
      <c r="J30" s="29">
        <v>0</v>
      </c>
      <c r="K30" s="24"/>
    </row>
    <row r="31" spans="2:11" ht="22.5" customHeight="1" x14ac:dyDescent="0.9">
      <c r="B31" s="24"/>
      <c r="C31" s="102"/>
      <c r="D31" s="102"/>
      <c r="E31" s="25"/>
      <c r="F31" s="25"/>
      <c r="G31" s="25"/>
      <c r="H31" s="25"/>
      <c r="I31" s="25"/>
      <c r="J31" s="29"/>
      <c r="K31" s="24"/>
    </row>
    <row r="32" spans="2:11" ht="21.65" customHeight="1" x14ac:dyDescent="0.9">
      <c r="B32" s="24"/>
      <c r="C32" s="25"/>
      <c r="D32" s="25"/>
      <c r="E32" s="25"/>
      <c r="F32" s="25"/>
      <c r="G32" s="25"/>
      <c r="H32" s="25"/>
      <c r="I32" s="25"/>
      <c r="J32" s="29"/>
      <c r="K32" s="30"/>
    </row>
    <row r="33" spans="2:11" ht="21.65" customHeight="1" x14ac:dyDescent="0.9">
      <c r="B33" s="22"/>
      <c r="C33" s="25"/>
      <c r="D33" s="25"/>
      <c r="E33" s="25"/>
      <c r="F33" s="25"/>
      <c r="G33" s="25"/>
      <c r="H33" s="25"/>
      <c r="I33" s="25"/>
      <c r="J33" s="29"/>
      <c r="K33" s="30"/>
    </row>
    <row r="34" spans="2:11" x14ac:dyDescent="0.9">
      <c r="B34" s="22"/>
      <c r="C34" s="22"/>
      <c r="D34" s="22"/>
      <c r="E34" s="22"/>
      <c r="F34" s="22"/>
      <c r="G34" s="25"/>
      <c r="H34" s="25"/>
      <c r="I34" s="25"/>
      <c r="J34" s="30"/>
      <c r="K34" s="24"/>
    </row>
    <row r="35" spans="2:11" x14ac:dyDescent="0.9">
      <c r="B35" s="24"/>
      <c r="C35" s="23"/>
      <c r="D35" s="23"/>
      <c r="E35" s="25"/>
      <c r="F35" s="25"/>
      <c r="G35" s="25"/>
      <c r="H35" s="25"/>
      <c r="I35" s="25"/>
      <c r="J35" s="25"/>
      <c r="K35" s="24"/>
    </row>
    <row r="36" spans="2:11" ht="23" x14ac:dyDescent="0.9">
      <c r="B36" s="120" t="s">
        <v>127</v>
      </c>
      <c r="C36" s="120"/>
      <c r="D36" s="120"/>
      <c r="E36" s="120"/>
      <c r="F36" s="120"/>
      <c r="G36" s="120"/>
      <c r="H36" s="120"/>
      <c r="I36" s="120"/>
      <c r="J36" s="120"/>
      <c r="K36" s="24"/>
    </row>
    <row r="37" spans="2:11" x14ac:dyDescent="0.9">
      <c r="B37" s="23"/>
      <c r="C37" s="23"/>
      <c r="D37" s="23"/>
      <c r="E37" s="25"/>
      <c r="F37" s="25"/>
      <c r="G37" s="25"/>
      <c r="H37" s="25"/>
      <c r="I37" s="25"/>
      <c r="J37" s="25"/>
      <c r="K37" s="24"/>
    </row>
    <row r="38" spans="2:11" s="32" customFormat="1" ht="29.15" customHeight="1" x14ac:dyDescent="0.9">
      <c r="B38" s="27" t="s">
        <v>0</v>
      </c>
      <c r="C38" s="121" t="s">
        <v>1</v>
      </c>
      <c r="D38" s="121"/>
      <c r="E38" s="121"/>
      <c r="F38" s="121" t="s">
        <v>2</v>
      </c>
      <c r="G38" s="121"/>
      <c r="H38" s="16" t="s">
        <v>3</v>
      </c>
      <c r="I38" s="16" t="s">
        <v>4</v>
      </c>
      <c r="J38" s="16" t="s">
        <v>128</v>
      </c>
      <c r="K38" s="16" t="s">
        <v>129</v>
      </c>
    </row>
    <row r="39" spans="2:11" s="32" customFormat="1" ht="162" customHeight="1" x14ac:dyDescent="0.9">
      <c r="B39" s="33">
        <v>1</v>
      </c>
      <c r="C39" s="116" t="s">
        <v>162</v>
      </c>
      <c r="D39" s="116"/>
      <c r="E39" s="116"/>
      <c r="F39" s="117" t="s">
        <v>6</v>
      </c>
      <c r="G39" s="117"/>
      <c r="H39" s="34" t="s">
        <v>130</v>
      </c>
      <c r="I39" s="35">
        <v>0</v>
      </c>
      <c r="J39" s="36"/>
      <c r="K39" s="33"/>
    </row>
    <row r="40" spans="2:11" s="32" customFormat="1" ht="209.5" customHeight="1" x14ac:dyDescent="0.9">
      <c r="B40" s="33">
        <v>2</v>
      </c>
      <c r="C40" s="116" t="s">
        <v>163</v>
      </c>
      <c r="D40" s="116"/>
      <c r="E40" s="116"/>
      <c r="F40" s="117" t="s">
        <v>8</v>
      </c>
      <c r="G40" s="117"/>
      <c r="H40" s="33" t="s">
        <v>9</v>
      </c>
      <c r="I40" s="33"/>
      <c r="J40" s="36"/>
      <c r="K40" s="33"/>
    </row>
    <row r="41" spans="2:11" s="32" customFormat="1" ht="236.5" customHeight="1" x14ac:dyDescent="0.9">
      <c r="B41" s="33">
        <v>3</v>
      </c>
      <c r="C41" s="116" t="s">
        <v>164</v>
      </c>
      <c r="D41" s="116"/>
      <c r="E41" s="116"/>
      <c r="F41" s="117" t="s">
        <v>10</v>
      </c>
      <c r="G41" s="117"/>
      <c r="H41" s="33" t="s">
        <v>11</v>
      </c>
      <c r="I41" s="33"/>
      <c r="J41" s="36"/>
      <c r="K41" s="33"/>
    </row>
    <row r="42" spans="2:11" s="32" customFormat="1" ht="195" customHeight="1" x14ac:dyDescent="0.9">
      <c r="B42" s="33">
        <v>4</v>
      </c>
      <c r="C42" s="116" t="s">
        <v>165</v>
      </c>
      <c r="D42" s="116"/>
      <c r="E42" s="116"/>
      <c r="F42" s="117" t="s">
        <v>12</v>
      </c>
      <c r="G42" s="117"/>
      <c r="H42" s="33" t="s">
        <v>13</v>
      </c>
      <c r="I42" s="33"/>
      <c r="J42" s="36"/>
      <c r="K42" s="33"/>
    </row>
    <row r="43" spans="2:11" s="32" customFormat="1" ht="88.4" customHeight="1" x14ac:dyDescent="0.9">
      <c r="B43" s="33">
        <v>5</v>
      </c>
      <c r="C43" s="116" t="s">
        <v>166</v>
      </c>
      <c r="D43" s="116"/>
      <c r="E43" s="116"/>
      <c r="F43" s="117" t="s">
        <v>14</v>
      </c>
      <c r="G43" s="117"/>
      <c r="H43" s="33" t="s">
        <v>9</v>
      </c>
      <c r="I43" s="35">
        <f>J16</f>
        <v>0</v>
      </c>
      <c r="J43" s="36"/>
      <c r="K43" s="33"/>
    </row>
    <row r="44" spans="2:11" s="32" customFormat="1" ht="272.5" customHeight="1" x14ac:dyDescent="0.9">
      <c r="B44" s="33">
        <v>6</v>
      </c>
      <c r="C44" s="116" t="s">
        <v>167</v>
      </c>
      <c r="D44" s="116"/>
      <c r="E44" s="116"/>
      <c r="F44" s="117" t="s">
        <v>15</v>
      </c>
      <c r="G44" s="117"/>
      <c r="H44" s="34" t="s">
        <v>16</v>
      </c>
      <c r="I44" s="35">
        <f>J94</f>
        <v>0</v>
      </c>
      <c r="J44" s="36"/>
      <c r="K44" s="33"/>
    </row>
    <row r="45" spans="2:11" s="32" customFormat="1" ht="192" customHeight="1" x14ac:dyDescent="0.9">
      <c r="B45" s="33">
        <v>7</v>
      </c>
      <c r="C45" s="116" t="s">
        <v>168</v>
      </c>
      <c r="D45" s="116"/>
      <c r="E45" s="116"/>
      <c r="F45" s="117" t="s">
        <v>17</v>
      </c>
      <c r="G45" s="117"/>
      <c r="H45" s="34" t="s">
        <v>18</v>
      </c>
      <c r="I45" s="33"/>
      <c r="J45" s="36"/>
      <c r="K45" s="33"/>
    </row>
    <row r="46" spans="2:11" s="32" customFormat="1" ht="232.75" customHeight="1" x14ac:dyDescent="0.9">
      <c r="B46" s="33">
        <v>8</v>
      </c>
      <c r="C46" s="116" t="s">
        <v>169</v>
      </c>
      <c r="D46" s="116"/>
      <c r="E46" s="116"/>
      <c r="F46" s="117" t="s">
        <v>161</v>
      </c>
      <c r="G46" s="117"/>
      <c r="H46" s="34" t="s">
        <v>20</v>
      </c>
      <c r="I46" s="33"/>
      <c r="J46" s="36"/>
      <c r="K46" s="33"/>
    </row>
    <row r="47" spans="2:11" s="32" customFormat="1" ht="292.5" customHeight="1" x14ac:dyDescent="0.9">
      <c r="B47" s="33">
        <v>9</v>
      </c>
      <c r="C47" s="116" t="s">
        <v>170</v>
      </c>
      <c r="D47" s="116"/>
      <c r="E47" s="116"/>
      <c r="F47" s="117" t="s">
        <v>21</v>
      </c>
      <c r="G47" s="117"/>
      <c r="H47" s="34" t="s">
        <v>22</v>
      </c>
      <c r="I47" s="33"/>
      <c r="J47" s="36"/>
      <c r="K47" s="33"/>
    </row>
    <row r="48" spans="2:11" s="32" customFormat="1" ht="262.64999999999998" customHeight="1" x14ac:dyDescent="0.9">
      <c r="B48" s="33">
        <v>10</v>
      </c>
      <c r="C48" s="116" t="s">
        <v>171</v>
      </c>
      <c r="D48" s="116"/>
      <c r="E48" s="116"/>
      <c r="F48" s="117" t="s">
        <v>23</v>
      </c>
      <c r="G48" s="117"/>
      <c r="H48" s="34" t="s">
        <v>22</v>
      </c>
      <c r="I48" s="33"/>
      <c r="J48" s="36"/>
      <c r="K48" s="33"/>
    </row>
    <row r="49" spans="2:11" s="32" customFormat="1" ht="249" customHeight="1" x14ac:dyDescent="0.9">
      <c r="B49" s="33">
        <v>11</v>
      </c>
      <c r="C49" s="116" t="s">
        <v>172</v>
      </c>
      <c r="D49" s="116"/>
      <c r="E49" s="116"/>
      <c r="F49" s="117" t="s">
        <v>24</v>
      </c>
      <c r="G49" s="117"/>
      <c r="H49" s="34" t="s">
        <v>22</v>
      </c>
      <c r="I49" s="33"/>
      <c r="J49" s="36"/>
      <c r="K49" s="33"/>
    </row>
    <row r="50" spans="2:11" s="32" customFormat="1" ht="145.65" customHeight="1" x14ac:dyDescent="0.9">
      <c r="B50" s="33">
        <v>12</v>
      </c>
      <c r="C50" s="116" t="s">
        <v>173</v>
      </c>
      <c r="D50" s="116"/>
      <c r="E50" s="116"/>
      <c r="F50" s="117" t="s">
        <v>25</v>
      </c>
      <c r="G50" s="117"/>
      <c r="H50" s="34" t="s">
        <v>22</v>
      </c>
      <c r="I50" s="33"/>
      <c r="J50" s="36"/>
      <c r="K50" s="33"/>
    </row>
    <row r="51" spans="2:11" s="32" customFormat="1" ht="282.64999999999998" customHeight="1" x14ac:dyDescent="0.9">
      <c r="B51" s="33">
        <v>13</v>
      </c>
      <c r="C51" s="116" t="s">
        <v>174</v>
      </c>
      <c r="D51" s="116"/>
      <c r="E51" s="116"/>
      <c r="F51" s="117" t="s">
        <v>26</v>
      </c>
      <c r="G51" s="117"/>
      <c r="H51" s="34" t="s">
        <v>22</v>
      </c>
      <c r="I51" s="33">
        <f>J17</f>
        <v>34</v>
      </c>
      <c r="J51" s="36"/>
      <c r="K51" s="33"/>
    </row>
    <row r="52" spans="2:11" s="32" customFormat="1" ht="166.75" customHeight="1" x14ac:dyDescent="0.9">
      <c r="B52" s="33">
        <v>14</v>
      </c>
      <c r="C52" s="116" t="s">
        <v>175</v>
      </c>
      <c r="D52" s="116"/>
      <c r="E52" s="116"/>
      <c r="F52" s="117" t="s">
        <v>27</v>
      </c>
      <c r="G52" s="117"/>
      <c r="H52" s="34" t="s">
        <v>22</v>
      </c>
      <c r="I52" s="33"/>
      <c r="J52" s="36"/>
      <c r="K52" s="33"/>
    </row>
    <row r="53" spans="2:11" s="32" customFormat="1" ht="270.64999999999998" customHeight="1" x14ac:dyDescent="0.9">
      <c r="B53" s="33">
        <v>15</v>
      </c>
      <c r="C53" s="116" t="s">
        <v>176</v>
      </c>
      <c r="D53" s="116"/>
      <c r="E53" s="116"/>
      <c r="F53" s="117" t="s">
        <v>28</v>
      </c>
      <c r="G53" s="117"/>
      <c r="H53" s="33" t="s">
        <v>9</v>
      </c>
      <c r="I53" s="33"/>
      <c r="J53" s="36"/>
      <c r="K53" s="33"/>
    </row>
    <row r="54" spans="2:11" s="32" customFormat="1" ht="267" customHeight="1" x14ac:dyDescent="0.9">
      <c r="B54" s="33">
        <v>16</v>
      </c>
      <c r="C54" s="116" t="s">
        <v>177</v>
      </c>
      <c r="D54" s="116"/>
      <c r="E54" s="116"/>
      <c r="F54" s="117" t="s">
        <v>29</v>
      </c>
      <c r="G54" s="117"/>
      <c r="H54" s="33" t="s">
        <v>13</v>
      </c>
      <c r="I54" s="33">
        <v>0</v>
      </c>
      <c r="J54" s="36"/>
      <c r="K54" s="33"/>
    </row>
    <row r="55" spans="2:11" s="32" customFormat="1" ht="52.75" customHeight="1" x14ac:dyDescent="0.9">
      <c r="B55" s="33">
        <v>17</v>
      </c>
      <c r="C55" s="113" t="s">
        <v>131</v>
      </c>
      <c r="D55" s="113"/>
      <c r="E55" s="113"/>
      <c r="F55" s="117" t="s">
        <v>132</v>
      </c>
      <c r="G55" s="117"/>
      <c r="H55" s="37"/>
      <c r="I55" s="33"/>
      <c r="J55" s="36"/>
      <c r="K55" s="33"/>
    </row>
    <row r="56" spans="2:11" s="32" customFormat="1" ht="87" customHeight="1" x14ac:dyDescent="0.9">
      <c r="B56" s="33">
        <v>18</v>
      </c>
      <c r="C56" s="116" t="s">
        <v>178</v>
      </c>
      <c r="D56" s="116"/>
      <c r="E56" s="116"/>
      <c r="F56" s="117" t="s">
        <v>30</v>
      </c>
      <c r="G56" s="117"/>
      <c r="H56" s="33" t="s">
        <v>9</v>
      </c>
      <c r="I56" s="33"/>
      <c r="J56" s="36"/>
      <c r="K56" s="33"/>
    </row>
    <row r="57" spans="2:11" s="32" customFormat="1" ht="163.4" customHeight="1" x14ac:dyDescent="0.9">
      <c r="B57" s="33">
        <v>19</v>
      </c>
      <c r="C57" s="116" t="s">
        <v>179</v>
      </c>
      <c r="D57" s="116"/>
      <c r="E57" s="116"/>
      <c r="F57" s="117" t="s">
        <v>31</v>
      </c>
      <c r="G57" s="117"/>
      <c r="H57" s="33" t="s">
        <v>9</v>
      </c>
      <c r="I57" s="35"/>
      <c r="J57" s="36"/>
      <c r="K57" s="23"/>
    </row>
    <row r="58" spans="2:11" s="32" customFormat="1" ht="122.4" customHeight="1" x14ac:dyDescent="0.9">
      <c r="B58" s="33">
        <v>20</v>
      </c>
      <c r="C58" s="116" t="s">
        <v>180</v>
      </c>
      <c r="D58" s="116"/>
      <c r="E58" s="116"/>
      <c r="F58" s="117" t="s">
        <v>32</v>
      </c>
      <c r="G58" s="117"/>
      <c r="H58" s="33" t="s">
        <v>9</v>
      </c>
      <c r="I58" s="33">
        <v>0</v>
      </c>
      <c r="J58" s="36"/>
      <c r="K58" s="33"/>
    </row>
    <row r="59" spans="2:11" s="32" customFormat="1" ht="103.75" customHeight="1" x14ac:dyDescent="0.9">
      <c r="B59" s="33">
        <v>21</v>
      </c>
      <c r="C59" s="116" t="s">
        <v>181</v>
      </c>
      <c r="D59" s="116"/>
      <c r="E59" s="116"/>
      <c r="F59" s="117" t="s">
        <v>33</v>
      </c>
      <c r="G59" s="117"/>
      <c r="H59" s="33" t="s">
        <v>9</v>
      </c>
      <c r="I59" s="32">
        <f>J20</f>
        <v>48</v>
      </c>
      <c r="J59" s="36"/>
      <c r="K59" s="33"/>
    </row>
    <row r="60" spans="2:11" s="32" customFormat="1" ht="214.75" customHeight="1" x14ac:dyDescent="0.9">
      <c r="B60" s="33">
        <v>22</v>
      </c>
      <c r="C60" s="116" t="s">
        <v>182</v>
      </c>
      <c r="D60" s="116"/>
      <c r="E60" s="116"/>
      <c r="F60" s="117" t="s">
        <v>34</v>
      </c>
      <c r="G60" s="117"/>
      <c r="H60" s="33" t="s">
        <v>9</v>
      </c>
      <c r="I60" s="33"/>
      <c r="J60" s="36"/>
      <c r="K60" s="33"/>
    </row>
    <row r="61" spans="2:11" s="32" customFormat="1" ht="32.15" customHeight="1" x14ac:dyDescent="0.9">
      <c r="B61" s="33">
        <v>23</v>
      </c>
      <c r="C61" s="113" t="s">
        <v>133</v>
      </c>
      <c r="D61" s="113"/>
      <c r="E61" s="113"/>
      <c r="F61" s="117"/>
      <c r="G61" s="117"/>
      <c r="H61" s="26"/>
      <c r="I61" s="33"/>
      <c r="J61" s="36"/>
      <c r="K61" s="33"/>
    </row>
    <row r="62" spans="2:11" s="32" customFormat="1" ht="64.400000000000006" customHeight="1" x14ac:dyDescent="0.9">
      <c r="B62" s="33">
        <v>24</v>
      </c>
      <c r="C62" s="116" t="s">
        <v>183</v>
      </c>
      <c r="D62" s="116"/>
      <c r="E62" s="116"/>
      <c r="F62" s="117" t="s">
        <v>35</v>
      </c>
      <c r="G62" s="117"/>
      <c r="H62" s="33"/>
      <c r="I62" s="33"/>
      <c r="J62" s="36"/>
      <c r="K62" s="24"/>
    </row>
    <row r="63" spans="2:11" s="32" customFormat="1" ht="102.65" customHeight="1" x14ac:dyDescent="0.9">
      <c r="B63" s="33">
        <v>25</v>
      </c>
      <c r="C63" s="116" t="s">
        <v>184</v>
      </c>
      <c r="D63" s="116"/>
      <c r="E63" s="116"/>
      <c r="F63" s="117" t="s">
        <v>36</v>
      </c>
      <c r="G63" s="117"/>
      <c r="H63" s="34" t="s">
        <v>22</v>
      </c>
      <c r="I63" s="35"/>
      <c r="J63" s="36"/>
      <c r="K63" s="23"/>
    </row>
    <row r="64" spans="2:11" s="32" customFormat="1" ht="216.65" customHeight="1" x14ac:dyDescent="0.9">
      <c r="B64" s="33">
        <v>26</v>
      </c>
      <c r="C64" s="116" t="s">
        <v>185</v>
      </c>
      <c r="D64" s="116"/>
      <c r="E64" s="116"/>
      <c r="F64" s="117" t="s">
        <v>37</v>
      </c>
      <c r="G64" s="117"/>
      <c r="H64" s="34" t="s">
        <v>22</v>
      </c>
      <c r="I64" s="33">
        <v>0</v>
      </c>
      <c r="J64" s="36"/>
      <c r="K64" s="33"/>
    </row>
    <row r="65" spans="2:11" s="32" customFormat="1" ht="180.65" customHeight="1" x14ac:dyDescent="0.9">
      <c r="B65" s="33">
        <v>27</v>
      </c>
      <c r="C65" s="116" t="s">
        <v>186</v>
      </c>
      <c r="D65" s="116"/>
      <c r="E65" s="116"/>
      <c r="F65" s="117" t="s">
        <v>38</v>
      </c>
      <c r="G65" s="117"/>
      <c r="H65" s="34" t="s">
        <v>9</v>
      </c>
      <c r="I65" s="33">
        <v>0</v>
      </c>
      <c r="J65" s="36"/>
      <c r="K65" s="33"/>
    </row>
    <row r="66" spans="2:11" s="32" customFormat="1" ht="153" customHeight="1" x14ac:dyDescent="0.9">
      <c r="B66" s="33">
        <v>28</v>
      </c>
      <c r="C66" s="116" t="s">
        <v>39</v>
      </c>
      <c r="D66" s="116"/>
      <c r="E66" s="116"/>
      <c r="F66" s="117" t="s">
        <v>40</v>
      </c>
      <c r="G66" s="117"/>
      <c r="H66" s="34" t="s">
        <v>9</v>
      </c>
      <c r="I66" s="33"/>
      <c r="J66" s="36"/>
      <c r="K66" s="33"/>
    </row>
    <row r="67" spans="2:11" s="32" customFormat="1" ht="111.65" customHeight="1" x14ac:dyDescent="0.9">
      <c r="B67" s="33">
        <v>29</v>
      </c>
      <c r="C67" s="116" t="s">
        <v>187</v>
      </c>
      <c r="D67" s="116"/>
      <c r="E67" s="116"/>
      <c r="F67" s="117" t="s">
        <v>41</v>
      </c>
      <c r="G67" s="117"/>
      <c r="H67" s="34" t="s">
        <v>9</v>
      </c>
      <c r="I67" s="35">
        <f>J105</f>
        <v>0</v>
      </c>
      <c r="J67" s="36"/>
      <c r="K67" s="33"/>
    </row>
    <row r="68" spans="2:11" s="32" customFormat="1" ht="241.75" customHeight="1" x14ac:dyDescent="0.9">
      <c r="B68" s="33">
        <v>30</v>
      </c>
      <c r="C68" s="116" t="s">
        <v>188</v>
      </c>
      <c r="D68" s="116"/>
      <c r="E68" s="116"/>
      <c r="F68" s="117" t="s">
        <v>42</v>
      </c>
      <c r="G68" s="117"/>
      <c r="H68" s="34" t="s">
        <v>22</v>
      </c>
      <c r="I68" s="35">
        <f>I69</f>
        <v>0</v>
      </c>
      <c r="J68" s="36"/>
      <c r="K68" s="33"/>
    </row>
    <row r="69" spans="2:11" s="32" customFormat="1" ht="249" customHeight="1" x14ac:dyDescent="0.9">
      <c r="B69" s="33">
        <v>31</v>
      </c>
      <c r="C69" s="116" t="s">
        <v>134</v>
      </c>
      <c r="D69" s="116"/>
      <c r="E69" s="116"/>
      <c r="F69" s="117" t="s">
        <v>43</v>
      </c>
      <c r="G69" s="117"/>
      <c r="H69" s="34" t="s">
        <v>44</v>
      </c>
      <c r="I69" s="35">
        <f>J110</f>
        <v>0</v>
      </c>
      <c r="J69" s="36"/>
      <c r="K69" s="33"/>
    </row>
    <row r="70" spans="2:11" s="32" customFormat="1" ht="138" customHeight="1" x14ac:dyDescent="0.9">
      <c r="B70" s="33">
        <v>32</v>
      </c>
      <c r="C70" s="116" t="s">
        <v>189</v>
      </c>
      <c r="D70" s="116"/>
      <c r="E70" s="116"/>
      <c r="F70" s="117" t="s">
        <v>45</v>
      </c>
      <c r="G70" s="117"/>
      <c r="H70" s="34" t="s">
        <v>46</v>
      </c>
      <c r="I70" s="35">
        <f>J101</f>
        <v>0</v>
      </c>
      <c r="J70" s="36"/>
      <c r="K70" s="33"/>
    </row>
    <row r="71" spans="2:11" s="32" customFormat="1" ht="166.75" customHeight="1" x14ac:dyDescent="0.9">
      <c r="B71" s="33">
        <v>33</v>
      </c>
      <c r="C71" s="116" t="s">
        <v>190</v>
      </c>
      <c r="D71" s="116"/>
      <c r="E71" s="116"/>
      <c r="F71" s="117" t="s">
        <v>47</v>
      </c>
      <c r="G71" s="117"/>
      <c r="H71" s="34" t="s">
        <v>44</v>
      </c>
      <c r="I71" s="35">
        <f>J105</f>
        <v>0</v>
      </c>
      <c r="J71" s="36"/>
      <c r="K71" s="33"/>
    </row>
    <row r="72" spans="2:11" s="32" customFormat="1" ht="165" customHeight="1" x14ac:dyDescent="0.9">
      <c r="B72" s="33">
        <v>34</v>
      </c>
      <c r="C72" s="116" t="s">
        <v>191</v>
      </c>
      <c r="D72" s="116"/>
      <c r="E72" s="116"/>
      <c r="F72" s="117" t="s">
        <v>48</v>
      </c>
      <c r="G72" s="117"/>
      <c r="H72" s="34" t="s">
        <v>20</v>
      </c>
      <c r="I72" s="33"/>
      <c r="J72" s="36"/>
      <c r="K72" s="33"/>
    </row>
    <row r="73" spans="2:11" s="32" customFormat="1" ht="409.5" customHeight="1" x14ac:dyDescent="0.9">
      <c r="B73" s="33">
        <v>35</v>
      </c>
      <c r="C73" s="116" t="s">
        <v>192</v>
      </c>
      <c r="D73" s="116"/>
      <c r="E73" s="116"/>
      <c r="F73" s="117" t="s">
        <v>49</v>
      </c>
      <c r="G73" s="117"/>
      <c r="H73" s="34" t="s">
        <v>16</v>
      </c>
      <c r="I73" s="33">
        <f>J18+J19</f>
        <v>0.84000000000000008</v>
      </c>
      <c r="J73" s="36"/>
      <c r="K73" s="33"/>
    </row>
    <row r="74" spans="2:11" s="32" customFormat="1" ht="201" customHeight="1" x14ac:dyDescent="0.9">
      <c r="B74" s="33">
        <v>36</v>
      </c>
      <c r="C74" s="116" t="s">
        <v>193</v>
      </c>
      <c r="D74" s="116"/>
      <c r="E74" s="116"/>
      <c r="F74" s="117" t="s">
        <v>50</v>
      </c>
      <c r="G74" s="117"/>
      <c r="H74" s="33" t="s">
        <v>13</v>
      </c>
      <c r="I74" s="33"/>
      <c r="J74" s="36"/>
      <c r="K74" s="33"/>
    </row>
    <row r="75" spans="2:11" s="32" customFormat="1" ht="201" customHeight="1" x14ac:dyDescent="0.9">
      <c r="B75" s="33">
        <v>37</v>
      </c>
      <c r="C75" s="116" t="s">
        <v>194</v>
      </c>
      <c r="D75" s="116"/>
      <c r="E75" s="116"/>
      <c r="F75" s="117" t="s">
        <v>51</v>
      </c>
      <c r="G75" s="117"/>
      <c r="H75" s="33" t="s">
        <v>13</v>
      </c>
      <c r="I75" s="33"/>
      <c r="J75" s="36"/>
      <c r="K75" s="33"/>
    </row>
    <row r="76" spans="2:11" s="32" customFormat="1" ht="141" customHeight="1" x14ac:dyDescent="0.9">
      <c r="B76" s="33">
        <v>38</v>
      </c>
      <c r="C76" s="116" t="s">
        <v>52</v>
      </c>
      <c r="D76" s="116"/>
      <c r="E76" s="116"/>
      <c r="F76" s="118" t="s">
        <v>53</v>
      </c>
      <c r="G76" s="118"/>
      <c r="H76" s="33" t="s">
        <v>13</v>
      </c>
      <c r="I76" s="30"/>
      <c r="J76" s="36"/>
      <c r="K76" s="33"/>
    </row>
    <row r="77" spans="2:11" s="32" customFormat="1" ht="228.65" customHeight="1" x14ac:dyDescent="0.9">
      <c r="B77" s="33">
        <v>39</v>
      </c>
      <c r="C77" s="116" t="s">
        <v>54</v>
      </c>
      <c r="D77" s="116"/>
      <c r="E77" s="116"/>
      <c r="F77" s="118" t="s">
        <v>55</v>
      </c>
      <c r="G77" s="118"/>
      <c r="H77" s="33" t="s">
        <v>13</v>
      </c>
      <c r="I77" s="30"/>
      <c r="J77" s="36"/>
      <c r="K77" s="33"/>
    </row>
    <row r="78" spans="2:11" s="32" customFormat="1" ht="228.65" customHeight="1" x14ac:dyDescent="0.9">
      <c r="B78" s="33">
        <v>40</v>
      </c>
      <c r="C78" s="107" t="s">
        <v>135</v>
      </c>
      <c r="D78" s="107"/>
      <c r="E78" s="107"/>
      <c r="F78" s="118" t="s">
        <v>57</v>
      </c>
      <c r="G78" s="118"/>
      <c r="H78" s="33" t="s">
        <v>58</v>
      </c>
      <c r="I78" s="30">
        <v>0</v>
      </c>
      <c r="J78" s="36"/>
      <c r="K78" s="33"/>
    </row>
    <row r="79" spans="2:11" s="32" customFormat="1" ht="228.65" customHeight="1" x14ac:dyDescent="0.9">
      <c r="B79" s="33">
        <v>41</v>
      </c>
      <c r="C79" s="116" t="s">
        <v>59</v>
      </c>
      <c r="D79" s="116"/>
      <c r="E79" s="116"/>
      <c r="F79" s="117" t="s">
        <v>60</v>
      </c>
      <c r="G79" s="117"/>
      <c r="H79" s="23" t="s">
        <v>61</v>
      </c>
      <c r="I79" s="33"/>
      <c r="J79" s="36"/>
      <c r="K79" s="33"/>
    </row>
    <row r="80" spans="2:11" s="32" customFormat="1" ht="201" customHeight="1" x14ac:dyDescent="0.9">
      <c r="B80" s="33">
        <v>42</v>
      </c>
      <c r="C80" s="107" t="s">
        <v>62</v>
      </c>
      <c r="D80" s="107"/>
      <c r="E80" s="107"/>
      <c r="F80" s="117" t="s">
        <v>63</v>
      </c>
      <c r="G80" s="117"/>
      <c r="H80" s="23" t="s">
        <v>61</v>
      </c>
      <c r="I80" s="33"/>
      <c r="J80" s="36"/>
      <c r="K80" s="33"/>
    </row>
    <row r="81" spans="2:11" s="32" customFormat="1" ht="145.65" customHeight="1" x14ac:dyDescent="0.9">
      <c r="B81" s="33">
        <v>43</v>
      </c>
      <c r="C81" s="116" t="s">
        <v>136</v>
      </c>
      <c r="D81" s="116"/>
      <c r="E81" s="116"/>
      <c r="F81" s="117" t="s">
        <v>63</v>
      </c>
      <c r="G81" s="117"/>
      <c r="H81" s="23" t="s">
        <v>22</v>
      </c>
      <c r="I81" s="33"/>
      <c r="J81" s="36"/>
      <c r="K81" s="33"/>
    </row>
    <row r="82" spans="2:11" s="32" customFormat="1" ht="161.5" customHeight="1" x14ac:dyDescent="0.9">
      <c r="B82" s="33">
        <v>44</v>
      </c>
      <c r="C82" s="116" t="s">
        <v>137</v>
      </c>
      <c r="D82" s="116"/>
      <c r="E82" s="116"/>
      <c r="F82" s="117" t="s">
        <v>66</v>
      </c>
      <c r="G82" s="117"/>
      <c r="H82" s="23" t="s">
        <v>13</v>
      </c>
      <c r="I82" s="33"/>
      <c r="J82" s="36"/>
      <c r="K82" s="33"/>
    </row>
    <row r="83" spans="2:11" s="32" customFormat="1" ht="161.5" customHeight="1" x14ac:dyDescent="0.9">
      <c r="B83" s="33">
        <v>45</v>
      </c>
      <c r="C83" s="116" t="s">
        <v>71</v>
      </c>
      <c r="D83" s="116"/>
      <c r="E83" s="116"/>
      <c r="F83" s="117" t="s">
        <v>72</v>
      </c>
      <c r="G83" s="117"/>
      <c r="H83" s="23" t="s">
        <v>67</v>
      </c>
      <c r="I83" s="33"/>
      <c r="J83" s="36"/>
      <c r="K83" s="33"/>
    </row>
    <row r="84" spans="2:11" s="32" customFormat="1" ht="136.4" customHeight="1" x14ac:dyDescent="0.9">
      <c r="B84" s="33">
        <v>46</v>
      </c>
      <c r="C84" s="116" t="s">
        <v>138</v>
      </c>
      <c r="D84" s="116"/>
      <c r="E84" s="116"/>
      <c r="F84" s="117" t="s">
        <v>92</v>
      </c>
      <c r="G84" s="117"/>
      <c r="H84" s="23" t="s">
        <v>13</v>
      </c>
      <c r="I84" s="35">
        <v>0</v>
      </c>
      <c r="J84" s="36"/>
      <c r="K84" s="33"/>
    </row>
    <row r="85" spans="2:11" s="32" customFormat="1" ht="168" customHeight="1" x14ac:dyDescent="0.9">
      <c r="B85" s="33">
        <v>47</v>
      </c>
      <c r="C85" s="116" t="s">
        <v>75</v>
      </c>
      <c r="D85" s="116"/>
      <c r="E85" s="116"/>
      <c r="F85" s="117" t="s">
        <v>76</v>
      </c>
      <c r="G85" s="117"/>
      <c r="H85" s="23" t="s">
        <v>58</v>
      </c>
      <c r="I85" s="35"/>
      <c r="J85" s="36"/>
      <c r="K85" s="33">
        <v>0</v>
      </c>
    </row>
    <row r="86" spans="2:11" s="32" customFormat="1" ht="176.4" customHeight="1" x14ac:dyDescent="0.9">
      <c r="B86" s="33">
        <v>48</v>
      </c>
      <c r="C86" s="116" t="s">
        <v>139</v>
      </c>
      <c r="D86" s="116"/>
      <c r="E86" s="116"/>
      <c r="F86" s="108" t="s">
        <v>69</v>
      </c>
      <c r="G86" s="109"/>
      <c r="H86" s="22" t="s">
        <v>140</v>
      </c>
      <c r="I86" s="38"/>
      <c r="J86" s="38"/>
      <c r="K86" s="38"/>
    </row>
    <row r="87" spans="2:11" s="32" customFormat="1" ht="162.65" customHeight="1" x14ac:dyDescent="0.9">
      <c r="B87" s="33">
        <v>49</v>
      </c>
      <c r="C87" s="107" t="s">
        <v>73</v>
      </c>
      <c r="D87" s="107"/>
      <c r="E87" s="107"/>
      <c r="F87" s="108" t="s">
        <v>141</v>
      </c>
      <c r="G87" s="109"/>
      <c r="H87" s="22" t="s">
        <v>11</v>
      </c>
      <c r="I87" s="22">
        <v>0</v>
      </c>
      <c r="J87" s="22"/>
      <c r="K87" s="22"/>
    </row>
    <row r="88" spans="2:11" s="32" customFormat="1" ht="196.4" customHeight="1" x14ac:dyDescent="0.9">
      <c r="B88" s="33">
        <v>50</v>
      </c>
      <c r="C88" s="107" t="s">
        <v>81</v>
      </c>
      <c r="D88" s="107"/>
      <c r="E88" s="107"/>
      <c r="F88" s="108" t="s">
        <v>94</v>
      </c>
      <c r="G88" s="109"/>
      <c r="H88" s="22" t="s">
        <v>140</v>
      </c>
      <c r="I88" s="22"/>
      <c r="J88" s="22"/>
      <c r="K88" s="22"/>
    </row>
    <row r="89" spans="2:11" s="32" customFormat="1" ht="23" x14ac:dyDescent="0.95">
      <c r="B89" s="110" t="s">
        <v>142</v>
      </c>
      <c r="C89" s="111"/>
      <c r="D89" s="112"/>
      <c r="E89" s="39" t="s">
        <v>143</v>
      </c>
      <c r="F89" s="39"/>
      <c r="G89" s="39" t="s">
        <v>144</v>
      </c>
      <c r="H89" s="39" t="s">
        <v>145</v>
      </c>
      <c r="I89" s="37" t="s">
        <v>146</v>
      </c>
      <c r="J89" s="39" t="s">
        <v>4</v>
      </c>
      <c r="K89" s="39" t="s">
        <v>3</v>
      </c>
    </row>
    <row r="90" spans="2:11" s="32" customFormat="1" ht="23" x14ac:dyDescent="0.95">
      <c r="B90" s="37"/>
      <c r="C90" s="37"/>
      <c r="D90" s="37"/>
      <c r="E90" s="39"/>
      <c r="F90" s="39"/>
      <c r="G90" s="39"/>
      <c r="H90" s="39"/>
      <c r="I90" s="37"/>
      <c r="J90" s="39"/>
      <c r="K90" s="39"/>
    </row>
    <row r="91" spans="2:11" s="32" customFormat="1" ht="14.4" customHeight="1" x14ac:dyDescent="0.95">
      <c r="B91" s="40"/>
      <c r="C91" s="37"/>
      <c r="D91" s="37"/>
      <c r="E91" s="39"/>
      <c r="F91" s="39"/>
      <c r="G91" s="39"/>
      <c r="H91" s="39"/>
      <c r="I91" s="37"/>
      <c r="J91" s="39"/>
      <c r="K91" s="39"/>
    </row>
    <row r="92" spans="2:11" s="32" customFormat="1" ht="23" x14ac:dyDescent="0.95">
      <c r="B92" s="113" t="s">
        <v>147</v>
      </c>
      <c r="C92" s="113"/>
      <c r="D92" s="113"/>
      <c r="E92" s="113"/>
      <c r="F92" s="41"/>
      <c r="G92" s="41"/>
      <c r="H92" s="41"/>
      <c r="I92" s="34"/>
      <c r="J92" s="40"/>
      <c r="K92" s="39"/>
    </row>
    <row r="93" spans="2:11" s="32" customFormat="1" ht="23" x14ac:dyDescent="0.95">
      <c r="B93" s="114" t="s">
        <v>119</v>
      </c>
      <c r="C93" s="114"/>
      <c r="D93" s="114"/>
      <c r="E93" s="37">
        <v>0</v>
      </c>
      <c r="F93" s="41"/>
      <c r="G93" s="34">
        <v>2</v>
      </c>
      <c r="H93" s="34">
        <v>2</v>
      </c>
      <c r="I93" s="42">
        <v>4</v>
      </c>
      <c r="J93" s="43">
        <f>I93*H93*G93*E93</f>
        <v>0</v>
      </c>
      <c r="K93" s="39"/>
    </row>
    <row r="94" spans="2:11" s="32" customFormat="1" ht="23" x14ac:dyDescent="0.95">
      <c r="B94" s="115" t="s">
        <v>148</v>
      </c>
      <c r="C94" s="115"/>
      <c r="D94" s="115"/>
      <c r="E94" s="31"/>
      <c r="F94" s="41"/>
      <c r="G94" s="41"/>
      <c r="H94" s="41"/>
      <c r="I94" s="42"/>
      <c r="J94" s="43">
        <f>SUM(J93:J93)</f>
        <v>0</v>
      </c>
      <c r="K94" s="34" t="s">
        <v>16</v>
      </c>
    </row>
    <row r="95" spans="2:11" s="32" customFormat="1" ht="23" x14ac:dyDescent="0.95">
      <c r="B95" s="34"/>
      <c r="C95" s="44"/>
      <c r="D95" s="34"/>
      <c r="E95" s="31"/>
      <c r="F95" s="41"/>
      <c r="G95" s="41"/>
      <c r="H95" s="41"/>
      <c r="I95" s="42"/>
      <c r="J95" s="34"/>
      <c r="K95" s="34"/>
    </row>
    <row r="96" spans="2:11" s="32" customFormat="1" x14ac:dyDescent="0.9">
      <c r="B96" s="24"/>
      <c r="C96" s="23"/>
      <c r="D96" s="23"/>
      <c r="E96" s="25"/>
      <c r="F96" s="25"/>
      <c r="G96" s="25"/>
      <c r="H96" s="25"/>
      <c r="I96" s="23"/>
      <c r="J96" s="25"/>
      <c r="K96" s="24"/>
    </row>
    <row r="97" spans="2:11" s="32" customFormat="1" x14ac:dyDescent="0.9">
      <c r="B97" s="104" t="s">
        <v>149</v>
      </c>
      <c r="C97" s="104"/>
      <c r="D97" s="104"/>
      <c r="E97" s="45"/>
      <c r="F97" s="45"/>
      <c r="G97" s="25"/>
      <c r="H97" s="25"/>
      <c r="I97" s="23"/>
      <c r="J97" s="25"/>
      <c r="K97" s="24"/>
    </row>
    <row r="98" spans="2:11" s="32" customFormat="1" x14ac:dyDescent="0.9">
      <c r="B98" s="101" t="s">
        <v>150</v>
      </c>
      <c r="C98" s="101"/>
      <c r="D98" s="101"/>
      <c r="E98" s="46"/>
      <c r="F98" s="46"/>
      <c r="G98" s="25"/>
      <c r="H98" s="25"/>
      <c r="I98" s="23"/>
      <c r="J98" s="47">
        <f>J26</f>
        <v>0</v>
      </c>
      <c r="K98" s="24"/>
    </row>
    <row r="99" spans="2:11" s="32" customFormat="1" x14ac:dyDescent="0.9">
      <c r="B99" s="101" t="s">
        <v>151</v>
      </c>
      <c r="C99" s="101"/>
      <c r="D99" s="101"/>
      <c r="E99" s="46"/>
      <c r="F99" s="46"/>
      <c r="G99" s="25"/>
      <c r="H99" s="25"/>
      <c r="I99" s="23"/>
      <c r="J99" s="47">
        <f>J98*0.1</f>
        <v>0</v>
      </c>
      <c r="K99" s="24"/>
    </row>
    <row r="100" spans="2:11" s="32" customFormat="1" x14ac:dyDescent="0.9">
      <c r="B100" s="105" t="s">
        <v>148</v>
      </c>
      <c r="C100" s="105"/>
      <c r="D100" s="105"/>
      <c r="E100" s="46"/>
      <c r="F100" s="46"/>
      <c r="G100" s="25"/>
      <c r="H100" s="25"/>
      <c r="I100" s="23"/>
      <c r="J100" s="47">
        <f>SUM(J98:J99)</f>
        <v>0</v>
      </c>
      <c r="K100" s="23" t="s">
        <v>20</v>
      </c>
    </row>
    <row r="101" spans="2:11" s="32" customFormat="1" x14ac:dyDescent="0.9">
      <c r="B101" s="105" t="s">
        <v>148</v>
      </c>
      <c r="C101" s="105"/>
      <c r="D101" s="105"/>
      <c r="E101" s="46"/>
      <c r="F101" s="46"/>
      <c r="G101" s="25"/>
      <c r="H101" s="25"/>
      <c r="I101" s="23"/>
      <c r="J101" s="47">
        <f>ROUND(J100,0)</f>
        <v>0</v>
      </c>
      <c r="K101" s="23" t="s">
        <v>20</v>
      </c>
    </row>
    <row r="102" spans="2:11" s="32" customFormat="1" x14ac:dyDescent="0.9">
      <c r="B102" s="104" t="s">
        <v>152</v>
      </c>
      <c r="C102" s="104"/>
      <c r="D102" s="104"/>
      <c r="E102" s="15"/>
      <c r="F102" s="25"/>
      <c r="G102" s="25"/>
      <c r="H102" s="25"/>
      <c r="I102" s="30"/>
      <c r="J102" s="23"/>
      <c r="K102" s="23"/>
    </row>
    <row r="103" spans="2:11" s="32" customFormat="1" x14ac:dyDescent="0.9">
      <c r="B103" s="101" t="s">
        <v>153</v>
      </c>
      <c r="C103" s="101"/>
      <c r="D103" s="101"/>
      <c r="E103" s="15"/>
      <c r="F103" s="15"/>
      <c r="G103" s="25"/>
      <c r="H103" s="25"/>
      <c r="I103" s="23"/>
      <c r="J103" s="47">
        <f>J27</f>
        <v>0</v>
      </c>
      <c r="K103" s="23"/>
    </row>
    <row r="104" spans="2:11" s="32" customFormat="1" x14ac:dyDescent="0.9">
      <c r="B104" s="101" t="s">
        <v>151</v>
      </c>
      <c r="C104" s="101"/>
      <c r="D104" s="101"/>
      <c r="E104" s="15"/>
      <c r="F104" s="15"/>
      <c r="G104" s="25"/>
      <c r="H104" s="25"/>
      <c r="I104" s="23"/>
      <c r="J104" s="47">
        <f>J103*0.1</f>
        <v>0</v>
      </c>
      <c r="K104" s="23"/>
    </row>
    <row r="105" spans="2:11" s="32" customFormat="1" x14ac:dyDescent="0.9">
      <c r="B105" s="105" t="s">
        <v>148</v>
      </c>
      <c r="C105" s="105"/>
      <c r="D105" s="105"/>
      <c r="E105" s="15"/>
      <c r="F105" s="15"/>
      <c r="G105" s="25"/>
      <c r="H105" s="25"/>
      <c r="I105" s="23"/>
      <c r="J105" s="47">
        <f>SUM(J103:J104)</f>
        <v>0</v>
      </c>
      <c r="K105" s="23" t="s">
        <v>9</v>
      </c>
    </row>
    <row r="106" spans="2:11" s="32" customFormat="1" x14ac:dyDescent="0.9">
      <c r="B106" s="16"/>
      <c r="C106" s="48"/>
      <c r="D106" s="48"/>
      <c r="E106" s="15"/>
      <c r="F106" s="15"/>
      <c r="G106" s="25"/>
      <c r="H106" s="25"/>
      <c r="I106" s="23"/>
      <c r="J106" s="47"/>
      <c r="K106" s="23"/>
    </row>
    <row r="107" spans="2:11" s="32" customFormat="1" x14ac:dyDescent="0.9">
      <c r="B107" s="106" t="s">
        <v>154</v>
      </c>
      <c r="C107" s="106"/>
      <c r="D107" s="106"/>
      <c r="E107" s="106"/>
      <c r="F107" s="15"/>
      <c r="G107" s="25"/>
      <c r="H107" s="25"/>
      <c r="I107" s="23"/>
      <c r="J107" s="47"/>
      <c r="K107" s="23"/>
    </row>
    <row r="108" spans="2:11" s="32" customFormat="1" x14ac:dyDescent="0.9">
      <c r="B108" s="101" t="s">
        <v>155</v>
      </c>
      <c r="C108" s="101"/>
      <c r="D108" s="101"/>
      <c r="E108" s="15"/>
      <c r="F108" s="15"/>
      <c r="G108" s="25"/>
      <c r="H108" s="25"/>
      <c r="I108" s="23"/>
      <c r="J108" s="47">
        <f>J105</f>
        <v>0</v>
      </c>
      <c r="K108" s="24" t="s">
        <v>9</v>
      </c>
    </row>
    <row r="109" spans="2:11" s="32" customFormat="1" x14ac:dyDescent="0.9">
      <c r="B109" s="101"/>
      <c r="C109" s="101"/>
      <c r="D109" s="101"/>
      <c r="E109" s="15"/>
      <c r="F109" s="15"/>
      <c r="G109" s="102">
        <v>0</v>
      </c>
      <c r="H109" s="102"/>
      <c r="I109" s="102"/>
      <c r="J109" s="47">
        <f>J108/0.3</f>
        <v>0</v>
      </c>
      <c r="K109" s="24"/>
    </row>
    <row r="110" spans="2:11" s="32" customFormat="1" x14ac:dyDescent="0.9">
      <c r="B110" s="101" t="s">
        <v>156</v>
      </c>
      <c r="C110" s="101"/>
      <c r="D110" s="101"/>
      <c r="E110" s="45"/>
      <c r="F110" s="45"/>
      <c r="G110" s="45"/>
      <c r="H110" s="25"/>
      <c r="I110" s="23"/>
      <c r="J110" s="47">
        <f>ROUND(J109,0)</f>
        <v>0</v>
      </c>
      <c r="K110" s="23" t="s">
        <v>22</v>
      </c>
    </row>
    <row r="111" spans="2:11" x14ac:dyDescent="0.9">
      <c r="B111" s="24"/>
      <c r="C111" s="23"/>
      <c r="D111" s="23"/>
      <c r="E111" s="25"/>
      <c r="F111" s="25"/>
      <c r="G111" s="25"/>
      <c r="H111" s="25"/>
      <c r="I111" s="23"/>
      <c r="J111" s="25"/>
      <c r="K111" s="25"/>
    </row>
    <row r="112" spans="2:11" x14ac:dyDescent="0.9">
      <c r="B112" s="104" t="s">
        <v>157</v>
      </c>
      <c r="C112" s="104"/>
      <c r="D112" s="104"/>
      <c r="E112" s="15"/>
      <c r="F112" s="15"/>
      <c r="G112" s="25"/>
      <c r="H112" s="25"/>
      <c r="I112" s="23"/>
      <c r="J112" s="25"/>
      <c r="K112" s="25"/>
    </row>
    <row r="113" spans="1:30" x14ac:dyDescent="0.9">
      <c r="B113" s="101" t="s">
        <v>158</v>
      </c>
      <c r="C113" s="101"/>
      <c r="D113" s="101"/>
      <c r="E113" s="15"/>
      <c r="F113" s="15"/>
      <c r="G113" s="102">
        <v>0</v>
      </c>
      <c r="H113" s="102"/>
      <c r="I113" s="102"/>
      <c r="J113" s="47">
        <f>J110*1</f>
        <v>0</v>
      </c>
      <c r="K113" s="23" t="s">
        <v>44</v>
      </c>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104" t="s">
        <v>159</v>
      </c>
      <c r="C116" s="104"/>
      <c r="D116" s="104"/>
      <c r="E116" s="15"/>
      <c r="F116" s="15"/>
      <c r="I116" s="23"/>
      <c r="L116" s="14"/>
      <c r="M116" s="14"/>
      <c r="N116" s="14"/>
      <c r="O116" s="14"/>
      <c r="P116" s="14"/>
      <c r="Q116" s="14"/>
      <c r="R116" s="14"/>
      <c r="S116" s="14"/>
      <c r="T116" s="14"/>
      <c r="U116" s="14"/>
      <c r="V116" s="14"/>
      <c r="W116" s="14"/>
      <c r="X116" s="14"/>
      <c r="Y116" s="14"/>
      <c r="Z116" s="14"/>
      <c r="AA116" s="14"/>
      <c r="AB116" s="14"/>
      <c r="AC116" s="14"/>
      <c r="AD116" s="14"/>
    </row>
    <row r="117" spans="1:30" s="25" customFormat="1" x14ac:dyDescent="0.9">
      <c r="A117" s="49"/>
      <c r="B117" s="101" t="s">
        <v>160</v>
      </c>
      <c r="C117" s="101"/>
      <c r="D117" s="101"/>
      <c r="E117" s="15"/>
      <c r="F117" s="15"/>
      <c r="G117" s="102">
        <v>0</v>
      </c>
      <c r="H117" s="102"/>
      <c r="I117" s="102"/>
      <c r="J117" s="47">
        <f>J114*1</f>
        <v>0</v>
      </c>
      <c r="K117" s="23" t="s">
        <v>44</v>
      </c>
      <c r="L117" s="14"/>
      <c r="M117" s="14"/>
      <c r="N117" s="14"/>
      <c r="O117" s="14"/>
      <c r="P117" s="14"/>
      <c r="Q117" s="14"/>
      <c r="R117" s="14"/>
      <c r="S117" s="14"/>
      <c r="T117" s="14"/>
      <c r="U117" s="14"/>
      <c r="V117" s="14"/>
      <c r="W117" s="14"/>
      <c r="X117" s="14"/>
      <c r="Y117" s="14"/>
      <c r="Z117" s="14"/>
      <c r="AA117" s="14"/>
      <c r="AB117" s="14"/>
      <c r="AC117" s="14"/>
      <c r="AD117" s="14"/>
    </row>
    <row r="118" spans="1:30" s="25" customFormat="1" x14ac:dyDescent="0.9">
      <c r="A118" s="49"/>
      <c r="B118" s="24"/>
      <c r="C118" s="23"/>
      <c r="D118" s="23"/>
      <c r="I118" s="23"/>
      <c r="L118" s="14"/>
      <c r="M118" s="14"/>
      <c r="N118" s="14"/>
      <c r="O118" s="14"/>
      <c r="P118" s="14"/>
      <c r="Q118" s="14"/>
      <c r="R118" s="14"/>
      <c r="S118" s="14"/>
      <c r="T118" s="14"/>
      <c r="U118" s="14"/>
      <c r="V118" s="14"/>
      <c r="W118" s="14"/>
      <c r="X118" s="14"/>
      <c r="Y118" s="14"/>
      <c r="Z118" s="14"/>
      <c r="AA118" s="14"/>
      <c r="AB118" s="14"/>
      <c r="AC118" s="14"/>
      <c r="AD118" s="14"/>
    </row>
    <row r="119" spans="1:30" x14ac:dyDescent="0.9">
      <c r="B119" s="103"/>
      <c r="C119" s="103"/>
      <c r="D119" s="103"/>
      <c r="E119" s="15"/>
      <c r="F119" s="15"/>
      <c r="G119" s="25"/>
      <c r="H119" s="25"/>
      <c r="I119" s="23"/>
      <c r="J119" s="24"/>
      <c r="K119" s="25"/>
    </row>
  </sheetData>
  <mergeCells count="144">
    <mergeCell ref="B15:K15"/>
    <mergeCell ref="C25:D25"/>
    <mergeCell ref="C26:D26"/>
    <mergeCell ref="C27:D27"/>
    <mergeCell ref="C28:D28"/>
    <mergeCell ref="C29:D29"/>
    <mergeCell ref="E10:K10"/>
    <mergeCell ref="B13:B14"/>
    <mergeCell ref="C13:C14"/>
    <mergeCell ref="D13:D14"/>
    <mergeCell ref="E13:E14"/>
    <mergeCell ref="G13:I13"/>
    <mergeCell ref="J13:J14"/>
    <mergeCell ref="K13:K14"/>
    <mergeCell ref="C40:E40"/>
    <mergeCell ref="F40:G40"/>
    <mergeCell ref="C41:E41"/>
    <mergeCell ref="F41:G41"/>
    <mergeCell ref="C42:E42"/>
    <mergeCell ref="F42:G42"/>
    <mergeCell ref="C30:D30"/>
    <mergeCell ref="C31:D31"/>
    <mergeCell ref="B36:J36"/>
    <mergeCell ref="C38:E38"/>
    <mergeCell ref="F38:G38"/>
    <mergeCell ref="C39:E39"/>
    <mergeCell ref="F39:G39"/>
    <mergeCell ref="C46:E46"/>
    <mergeCell ref="F46:G46"/>
    <mergeCell ref="C47:E47"/>
    <mergeCell ref="F47:G47"/>
    <mergeCell ref="C48:E48"/>
    <mergeCell ref="F48:G48"/>
    <mergeCell ref="C43:E43"/>
    <mergeCell ref="F43:G43"/>
    <mergeCell ref="C44:E44"/>
    <mergeCell ref="F44:G44"/>
    <mergeCell ref="C45:E45"/>
    <mergeCell ref="F45:G45"/>
    <mergeCell ref="C52:E52"/>
    <mergeCell ref="F52:G52"/>
    <mergeCell ref="C53:E53"/>
    <mergeCell ref="F53:G53"/>
    <mergeCell ref="C54:E54"/>
    <mergeCell ref="F54:G54"/>
    <mergeCell ref="C49:E49"/>
    <mergeCell ref="F49:G49"/>
    <mergeCell ref="C50:E50"/>
    <mergeCell ref="F50:G50"/>
    <mergeCell ref="C51:E51"/>
    <mergeCell ref="F51:G51"/>
    <mergeCell ref="C58:E58"/>
    <mergeCell ref="F58:G58"/>
    <mergeCell ref="C59:E59"/>
    <mergeCell ref="F59:G59"/>
    <mergeCell ref="C60:E60"/>
    <mergeCell ref="F60:G60"/>
    <mergeCell ref="C55:E55"/>
    <mergeCell ref="F55:G55"/>
    <mergeCell ref="C56:E56"/>
    <mergeCell ref="F56:G56"/>
    <mergeCell ref="C57:E57"/>
    <mergeCell ref="F57:G57"/>
    <mergeCell ref="C64:E64"/>
    <mergeCell ref="F64:G64"/>
    <mergeCell ref="C65:E65"/>
    <mergeCell ref="F65:G65"/>
    <mergeCell ref="C66:E66"/>
    <mergeCell ref="F66:G66"/>
    <mergeCell ref="C61:E61"/>
    <mergeCell ref="F61:G61"/>
    <mergeCell ref="C62:E62"/>
    <mergeCell ref="F62:G62"/>
    <mergeCell ref="C63:E63"/>
    <mergeCell ref="F63:G63"/>
    <mergeCell ref="C70:E70"/>
    <mergeCell ref="F70:G70"/>
    <mergeCell ref="C71:E71"/>
    <mergeCell ref="F71:G71"/>
    <mergeCell ref="C72:E72"/>
    <mergeCell ref="F72:G72"/>
    <mergeCell ref="C67:E67"/>
    <mergeCell ref="F67:G67"/>
    <mergeCell ref="C68:E68"/>
    <mergeCell ref="F68:G68"/>
    <mergeCell ref="C69:E69"/>
    <mergeCell ref="F69:G69"/>
    <mergeCell ref="C76:E76"/>
    <mergeCell ref="F76:G76"/>
    <mergeCell ref="C77:E77"/>
    <mergeCell ref="F77:G77"/>
    <mergeCell ref="C78:E78"/>
    <mergeCell ref="F78:G78"/>
    <mergeCell ref="C73:E73"/>
    <mergeCell ref="F73:G73"/>
    <mergeCell ref="C74:E74"/>
    <mergeCell ref="F74:G74"/>
    <mergeCell ref="C75:E75"/>
    <mergeCell ref="F75:G75"/>
    <mergeCell ref="C82:E82"/>
    <mergeCell ref="F82:G82"/>
    <mergeCell ref="C83:E83"/>
    <mergeCell ref="F83:G83"/>
    <mergeCell ref="C84:E84"/>
    <mergeCell ref="F84:G84"/>
    <mergeCell ref="C79:E79"/>
    <mergeCell ref="F79:G79"/>
    <mergeCell ref="C80:E80"/>
    <mergeCell ref="F80:G80"/>
    <mergeCell ref="C81:E81"/>
    <mergeCell ref="F81:G81"/>
    <mergeCell ref="C88:E88"/>
    <mergeCell ref="F88:G88"/>
    <mergeCell ref="B89:D89"/>
    <mergeCell ref="B92:E92"/>
    <mergeCell ref="B93:D93"/>
    <mergeCell ref="B94:D94"/>
    <mergeCell ref="C85:E85"/>
    <mergeCell ref="F85:G85"/>
    <mergeCell ref="C86:E86"/>
    <mergeCell ref="F86:G86"/>
    <mergeCell ref="C87:E87"/>
    <mergeCell ref="F87:G87"/>
    <mergeCell ref="B103:D103"/>
    <mergeCell ref="B104:D104"/>
    <mergeCell ref="B105:D105"/>
    <mergeCell ref="B107:E107"/>
    <mergeCell ref="B108:D108"/>
    <mergeCell ref="B109:D109"/>
    <mergeCell ref="B97:D97"/>
    <mergeCell ref="B98:D98"/>
    <mergeCell ref="B99:D99"/>
    <mergeCell ref="B100:D100"/>
    <mergeCell ref="B101:D101"/>
    <mergeCell ref="B102:D102"/>
    <mergeCell ref="B117:D117"/>
    <mergeCell ref="G117:I117"/>
    <mergeCell ref="B119:D119"/>
    <mergeCell ref="G109:I109"/>
    <mergeCell ref="B110:D110"/>
    <mergeCell ref="B112:D112"/>
    <mergeCell ref="B113:D113"/>
    <mergeCell ref="G113:I113"/>
    <mergeCell ref="B116:D116"/>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7B841-FD31-430D-BBD3-7550FB11B180}">
  <sheetPr>
    <tabColor rgb="FFFFFF00"/>
  </sheetPr>
  <dimension ref="A2:AD116"/>
  <sheetViews>
    <sheetView view="pageBreakPreview" topLeftCell="A95" zoomScale="55" zoomScaleNormal="60" zoomScaleSheetLayoutView="55" zoomScalePageLayoutView="4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215</v>
      </c>
    </row>
    <row r="6" spans="2:11" ht="21" customHeight="1" x14ac:dyDescent="0.9">
      <c r="B6" s="15" t="s">
        <v>102</v>
      </c>
      <c r="C6" s="16"/>
    </row>
    <row r="7" spans="2:11" ht="21" customHeight="1" x14ac:dyDescent="0.9">
      <c r="B7" s="15" t="s">
        <v>103</v>
      </c>
      <c r="C7" s="16">
        <v>3</v>
      </c>
    </row>
    <row r="8" spans="2:11" ht="21" customHeight="1" x14ac:dyDescent="0.9">
      <c r="B8" s="15" t="s">
        <v>104</v>
      </c>
      <c r="C8" s="16" t="s">
        <v>197</v>
      </c>
    </row>
    <row r="9" spans="2:11" ht="41.4" customHeight="1" x14ac:dyDescent="0.9">
      <c r="B9" s="17" t="s">
        <v>105</v>
      </c>
      <c r="C9" s="16">
        <f>C7+1</f>
        <v>4</v>
      </c>
      <c r="E9" s="124"/>
      <c r="F9" s="124"/>
      <c r="G9" s="124"/>
      <c r="H9" s="124"/>
      <c r="I9" s="124"/>
      <c r="J9" s="124"/>
      <c r="K9" s="124"/>
    </row>
    <row r="10" spans="2:11" ht="21" customHeight="1" x14ac:dyDescent="0.9">
      <c r="B10" s="15" t="s">
        <v>106</v>
      </c>
      <c r="C10" s="16" t="s">
        <v>198</v>
      </c>
      <c r="J10" s="18"/>
    </row>
    <row r="11" spans="2:11" ht="21" customHeight="1" x14ac:dyDescent="0.9">
      <c r="B11" s="15" t="s">
        <v>107</v>
      </c>
      <c r="C11" s="16" t="s">
        <v>199</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1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119</v>
      </c>
      <c r="C15" s="122"/>
      <c r="D15" s="122"/>
      <c r="E15" s="122"/>
      <c r="F15" s="122"/>
      <c r="G15" s="122"/>
      <c r="H15" s="122"/>
      <c r="I15" s="122"/>
      <c r="J15" s="122"/>
      <c r="K15" s="122"/>
    </row>
    <row r="16" spans="2:11" ht="56.15" customHeight="1" x14ac:dyDescent="0.9">
      <c r="B16" s="22" t="s">
        <v>200</v>
      </c>
      <c r="C16" s="23" t="s">
        <v>201</v>
      </c>
      <c r="D16" s="23" t="s">
        <v>202</v>
      </c>
      <c r="E16" s="23" t="s">
        <v>203</v>
      </c>
      <c r="F16" s="23">
        <v>2</v>
      </c>
      <c r="G16" s="23">
        <v>12.5</v>
      </c>
      <c r="H16" s="23">
        <v>3.5</v>
      </c>
      <c r="I16" s="24"/>
      <c r="J16" s="23"/>
      <c r="K16" s="23" t="s">
        <v>204</v>
      </c>
    </row>
    <row r="17" spans="2:11" ht="56.15" customHeight="1" x14ac:dyDescent="0.9">
      <c r="B17" s="22" t="s">
        <v>205</v>
      </c>
      <c r="C17" s="23" t="s">
        <v>206</v>
      </c>
      <c r="D17" s="22" t="s">
        <v>214</v>
      </c>
      <c r="E17" s="23" t="s">
        <v>207</v>
      </c>
      <c r="F17" s="23">
        <v>3</v>
      </c>
      <c r="G17" s="23"/>
      <c r="H17" s="23"/>
      <c r="I17" s="23"/>
      <c r="J17" s="23">
        <f>F17</f>
        <v>3</v>
      </c>
      <c r="K17" s="23" t="s">
        <v>208</v>
      </c>
    </row>
    <row r="18" spans="2:11" ht="56.15" customHeight="1" x14ac:dyDescent="0.9">
      <c r="B18" s="22" t="s">
        <v>209</v>
      </c>
      <c r="C18" s="23" t="s">
        <v>210</v>
      </c>
      <c r="D18" s="23" t="s">
        <v>211</v>
      </c>
      <c r="E18" s="23" t="s">
        <v>212</v>
      </c>
      <c r="F18" s="23">
        <v>2</v>
      </c>
      <c r="G18" s="23">
        <f>24+3.5+3.5</f>
        <v>31</v>
      </c>
      <c r="H18" s="23"/>
      <c r="I18" s="24"/>
      <c r="J18" s="23"/>
      <c r="K18" s="23" t="s">
        <v>213</v>
      </c>
    </row>
    <row r="19" spans="2:11" ht="68.400000000000006" customHeight="1" x14ac:dyDescent="0.9">
      <c r="B19" s="24"/>
      <c r="C19" s="23"/>
      <c r="D19" s="23"/>
      <c r="E19" s="25"/>
      <c r="F19" s="25"/>
      <c r="G19" s="25"/>
      <c r="H19" s="25"/>
      <c r="I19" s="25"/>
      <c r="J19" s="25"/>
      <c r="K19" s="24"/>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v>0</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2</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361.4" customHeight="1" x14ac:dyDescent="0.9">
      <c r="B40" s="33">
        <v>5</v>
      </c>
      <c r="C40" s="116" t="s">
        <v>166</v>
      </c>
      <c r="D40" s="116"/>
      <c r="E40" s="116"/>
      <c r="F40" s="117" t="s">
        <v>14</v>
      </c>
      <c r="G40" s="117"/>
      <c r="H40" s="33" t="s">
        <v>9</v>
      </c>
      <c r="I40" s="35">
        <f>J18</f>
        <v>0</v>
      </c>
      <c r="J40" s="36"/>
      <c r="K40" s="33"/>
    </row>
    <row r="41" spans="2:11" s="32" customFormat="1" ht="272.5" customHeight="1" x14ac:dyDescent="0.9">
      <c r="B41" s="33">
        <v>6</v>
      </c>
      <c r="C41" s="116" t="s">
        <v>167</v>
      </c>
      <c r="D41" s="116"/>
      <c r="E41" s="116"/>
      <c r="F41" s="117" t="s">
        <v>15</v>
      </c>
      <c r="G41" s="117"/>
      <c r="H41" s="34" t="s">
        <v>16</v>
      </c>
      <c r="I41" s="35"/>
      <c r="J41" s="36"/>
      <c r="K41" s="33"/>
    </row>
    <row r="42" spans="2:11" s="32" customFormat="1" ht="329.9"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00.5" customHeight="1" x14ac:dyDescent="0.9">
      <c r="B51" s="33">
        <v>16</v>
      </c>
      <c r="C51" s="116" t="s">
        <v>177</v>
      </c>
      <c r="D51" s="116"/>
      <c r="E51" s="116"/>
      <c r="F51" s="117" t="s">
        <v>29</v>
      </c>
      <c r="G51" s="117"/>
      <c r="H51" s="33"/>
      <c r="I51" s="33"/>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I55" s="33"/>
      <c r="J55" s="36"/>
      <c r="K55" s="33"/>
    </row>
    <row r="56" spans="2:11" s="32" customFormat="1" ht="103.75" customHeight="1" x14ac:dyDescent="0.9">
      <c r="B56" s="33">
        <v>21</v>
      </c>
      <c r="C56" s="116" t="s">
        <v>181</v>
      </c>
      <c r="D56" s="116"/>
      <c r="E56" s="116"/>
      <c r="F56" s="117" t="s">
        <v>33</v>
      </c>
      <c r="G56" s="117"/>
      <c r="H56" s="33" t="s">
        <v>9</v>
      </c>
      <c r="I56" s="33"/>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c r="J60" s="36"/>
      <c r="K60" s="23"/>
    </row>
    <row r="61" spans="2:11" s="32" customFormat="1" ht="216.65" customHeight="1" x14ac:dyDescent="0.9">
      <c r="B61" s="33">
        <v>26</v>
      </c>
      <c r="C61" s="116" t="s">
        <v>185</v>
      </c>
      <c r="D61" s="116"/>
      <c r="E61" s="116"/>
      <c r="F61" s="117" t="s">
        <v>37</v>
      </c>
      <c r="G61" s="117"/>
      <c r="H61" s="34" t="s">
        <v>22</v>
      </c>
      <c r="I61" s="33"/>
      <c r="J61" s="36"/>
      <c r="K61" s="33"/>
    </row>
    <row r="62" spans="2:11" s="32" customFormat="1" ht="180.65" customHeight="1" x14ac:dyDescent="0.9">
      <c r="B62" s="33">
        <v>27</v>
      </c>
      <c r="C62" s="116" t="s">
        <v>186</v>
      </c>
      <c r="D62" s="116"/>
      <c r="E62" s="116"/>
      <c r="F62" s="117" t="s">
        <v>38</v>
      </c>
      <c r="G62" s="117"/>
      <c r="H62" s="34" t="s">
        <v>22</v>
      </c>
      <c r="I62" s="33">
        <f>J17</f>
        <v>3</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c r="J64" s="36"/>
      <c r="K64" s="33"/>
    </row>
    <row r="65" spans="2:11" s="32" customFormat="1" ht="241.75" customHeight="1" x14ac:dyDescent="0.9">
      <c r="B65" s="33">
        <v>30</v>
      </c>
      <c r="C65" s="116" t="s">
        <v>188</v>
      </c>
      <c r="D65" s="116"/>
      <c r="E65" s="116"/>
      <c r="F65" s="117" t="s">
        <v>42</v>
      </c>
      <c r="G65" s="117"/>
      <c r="H65" s="34" t="s">
        <v>22</v>
      </c>
      <c r="I65" s="35"/>
      <c r="J65" s="36"/>
      <c r="K65" s="33"/>
    </row>
    <row r="66" spans="2:11" s="32" customFormat="1" ht="249" customHeight="1" x14ac:dyDescent="0.9">
      <c r="B66" s="33">
        <v>31</v>
      </c>
      <c r="C66" s="116" t="s">
        <v>134</v>
      </c>
      <c r="D66" s="116"/>
      <c r="E66" s="116"/>
      <c r="F66" s="117" t="s">
        <v>43</v>
      </c>
      <c r="G66" s="117"/>
      <c r="H66" s="34" t="s">
        <v>44</v>
      </c>
      <c r="I66" s="35"/>
      <c r="J66" s="36"/>
      <c r="K66" s="33"/>
    </row>
    <row r="67" spans="2:11" s="32" customFormat="1" ht="138" customHeight="1" x14ac:dyDescent="0.9">
      <c r="B67" s="33">
        <v>32</v>
      </c>
      <c r="C67" s="116" t="s">
        <v>189</v>
      </c>
      <c r="D67" s="116"/>
      <c r="E67" s="116"/>
      <c r="F67" s="117" t="s">
        <v>45</v>
      </c>
      <c r="G67" s="117"/>
      <c r="H67" s="34" t="s">
        <v>46</v>
      </c>
      <c r="I67" s="35"/>
      <c r="J67" s="36"/>
      <c r="K67" s="33"/>
    </row>
    <row r="68" spans="2:11" s="32" customFormat="1" ht="166.75" customHeight="1" x14ac:dyDescent="0.9">
      <c r="B68" s="33">
        <v>33</v>
      </c>
      <c r="C68" s="116" t="s">
        <v>190</v>
      </c>
      <c r="D68" s="116"/>
      <c r="E68" s="116"/>
      <c r="F68" s="117" t="s">
        <v>47</v>
      </c>
      <c r="G68" s="117"/>
      <c r="H68" s="34" t="s">
        <v>44</v>
      </c>
      <c r="I68" s="35"/>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8" t="s">
        <v>55</v>
      </c>
      <c r="G74" s="118"/>
      <c r="H74" s="33" t="s">
        <v>13</v>
      </c>
      <c r="I74" s="30"/>
      <c r="J74" s="36"/>
      <c r="K74" s="33"/>
    </row>
    <row r="75" spans="2:11" s="32" customFormat="1" ht="228.65" customHeight="1" x14ac:dyDescent="0.9">
      <c r="B75" s="33">
        <v>40</v>
      </c>
      <c r="C75" s="107" t="s">
        <v>135</v>
      </c>
      <c r="D75" s="107"/>
      <c r="E75" s="107"/>
      <c r="F75" s="118" t="s">
        <v>57</v>
      </c>
      <c r="G75" s="118"/>
      <c r="H75" s="33" t="s">
        <v>58</v>
      </c>
      <c r="I75" s="30"/>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f>J16</f>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0</v>
      </c>
      <c r="F90" s="41"/>
      <c r="G90" s="34">
        <v>2</v>
      </c>
      <c r="H90" s="34">
        <v>2</v>
      </c>
      <c r="I90" s="42">
        <v>3</v>
      </c>
      <c r="J90" s="43">
        <f>I90*H90*G90*E90</f>
        <v>0</v>
      </c>
      <c r="K90" s="39"/>
    </row>
    <row r="91" spans="2:11" s="32" customFormat="1" ht="23" x14ac:dyDescent="0.95">
      <c r="B91" s="115" t="s">
        <v>148</v>
      </c>
      <c r="C91" s="115"/>
      <c r="D91" s="115"/>
      <c r="E91" s="31"/>
      <c r="F91" s="41"/>
      <c r="G91" s="41"/>
      <c r="H91" s="41"/>
      <c r="I91" s="42"/>
      <c r="J91" s="43">
        <f>SUM(J90:J90)</f>
        <v>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J29</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J26</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154</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157</v>
      </c>
      <c r="C109" s="104"/>
      <c r="D109" s="104"/>
      <c r="E109" s="15"/>
      <c r="F109" s="15"/>
      <c r="G109" s="25"/>
      <c r="H109" s="25"/>
      <c r="I109" s="23"/>
      <c r="J109" s="25"/>
      <c r="K109" s="25"/>
    </row>
    <row r="110" spans="1:30" x14ac:dyDescent="0.9">
      <c r="B110" s="101" t="s">
        <v>158</v>
      </c>
      <c r="C110" s="101"/>
      <c r="D110" s="101"/>
      <c r="E110" s="15"/>
      <c r="F110" s="15"/>
      <c r="G110" s="102">
        <v>0</v>
      </c>
      <c r="H110" s="102"/>
      <c r="I110" s="102"/>
      <c r="J110" s="47">
        <f>J107*0.5</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C26:D26"/>
    <mergeCell ref="E9:K9"/>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rintOptions horizontalCentered="1"/>
  <pageMargins left="0.47244094488188981" right="0.47244094488188981" top="0.47244094488188981" bottom="0.74803149606299213" header="0.31496062992125984" footer="0.31496062992125984"/>
  <pageSetup paperSize="9" scale="56" fitToHeight="4" orientation="landscape" r:id="rId1"/>
  <headerFooter>
    <oddHeader>&amp;A</oddHeader>
    <oddFooter>Page &amp;P of &amp;N</oddFooter>
  </headerFooter>
  <colBreaks count="1" manualBreakCount="1">
    <brk id="11" max="11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BAC4A-9F66-4E67-A684-F900D3C18A2D}">
  <sheetPr>
    <tabColor rgb="FFFFFF00"/>
    <pageSetUpPr fitToPage="1"/>
  </sheetPr>
  <dimension ref="A1:AD117"/>
  <sheetViews>
    <sheetView view="pageBreakPreview" zoomScale="60" zoomScaleNormal="71" workbookViewId="0"/>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339</v>
      </c>
    </row>
    <row r="5" spans="1:11" ht="21" customHeight="1" x14ac:dyDescent="0.9">
      <c r="B5" s="15" t="s">
        <v>101</v>
      </c>
      <c r="C5" s="16" t="s">
        <v>359</v>
      </c>
    </row>
    <row r="6" spans="1:11" ht="21" customHeight="1" x14ac:dyDescent="0.9">
      <c r="B6" s="15" t="s">
        <v>102</v>
      </c>
      <c r="C6" s="16"/>
    </row>
    <row r="7" spans="1:11" ht="21" customHeight="1" x14ac:dyDescent="0.9">
      <c r="B7" s="15" t="s">
        <v>103</v>
      </c>
      <c r="C7" s="16">
        <v>3</v>
      </c>
    </row>
    <row r="8" spans="1:11" ht="21" customHeight="1" x14ac:dyDescent="0.9">
      <c r="B8" s="15" t="s">
        <v>104</v>
      </c>
      <c r="C8" s="16" t="s">
        <v>341</v>
      </c>
    </row>
    <row r="9" spans="1:11" ht="41.4" customHeight="1" x14ac:dyDescent="0.9">
      <c r="B9" s="17" t="s">
        <v>105</v>
      </c>
      <c r="C9" s="16">
        <f>C7+1</f>
        <v>4</v>
      </c>
    </row>
    <row r="10" spans="1:11" ht="21" customHeight="1" x14ac:dyDescent="0.9">
      <c r="B10" s="15" t="s">
        <v>106</v>
      </c>
      <c r="C10" s="16" t="s">
        <v>223</v>
      </c>
      <c r="E10" s="124"/>
      <c r="F10" s="124"/>
      <c r="G10" s="124"/>
      <c r="H10" s="124"/>
      <c r="I10" s="124"/>
      <c r="J10" s="124"/>
      <c r="K10" s="124"/>
    </row>
    <row r="11" spans="1:11" ht="21" customHeight="1" x14ac:dyDescent="0.9">
      <c r="B11" s="15" t="s">
        <v>107</v>
      </c>
      <c r="C11" s="16" t="s">
        <v>342</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241</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121+3.5+3.5</f>
        <v>128</v>
      </c>
      <c r="H16" s="23"/>
      <c r="I16" s="24"/>
      <c r="J16" s="23"/>
      <c r="K16" s="23" t="s">
        <v>213</v>
      </c>
    </row>
    <row r="17" spans="2:11" ht="56.15" customHeight="1" x14ac:dyDescent="0.9">
      <c r="B17" s="23" t="s">
        <v>344</v>
      </c>
      <c r="C17" s="22" t="s">
        <v>343</v>
      </c>
      <c r="D17" s="23" t="s">
        <v>347</v>
      </c>
      <c r="E17" s="23" t="s">
        <v>345</v>
      </c>
      <c r="F17" s="23">
        <v>34</v>
      </c>
      <c r="G17" s="23"/>
      <c r="H17" s="23"/>
      <c r="I17" s="23"/>
      <c r="J17" s="23">
        <f>F17</f>
        <v>34</v>
      </c>
      <c r="K17" s="23" t="s">
        <v>346</v>
      </c>
    </row>
    <row r="18" spans="2:11" ht="56.15" customHeight="1" x14ac:dyDescent="0.9">
      <c r="B18" s="23" t="s">
        <v>352</v>
      </c>
      <c r="C18" s="22" t="s">
        <v>353</v>
      </c>
      <c r="D18" s="23" t="s">
        <v>354</v>
      </c>
      <c r="E18" s="23" t="s">
        <v>355</v>
      </c>
      <c r="F18" s="23">
        <v>4</v>
      </c>
      <c r="G18" s="23">
        <v>12</v>
      </c>
      <c r="H18" s="23"/>
      <c r="I18" s="23"/>
      <c r="J18" s="23">
        <f>G18*F18</f>
        <v>48</v>
      </c>
      <c r="K18" s="22" t="s">
        <v>360</v>
      </c>
    </row>
    <row r="19" spans="2:11" ht="56.15" customHeight="1" x14ac:dyDescent="0.9">
      <c r="B19" s="22"/>
      <c r="C19" s="23"/>
      <c r="D19" s="23"/>
      <c r="E19" s="23"/>
      <c r="F19" s="23"/>
      <c r="G19" s="23"/>
      <c r="H19" s="23"/>
      <c r="I19" s="23"/>
      <c r="J19" s="23"/>
      <c r="K19" s="23"/>
    </row>
    <row r="20" spans="2:11" ht="68.400000000000006" customHeight="1" x14ac:dyDescent="0.9">
      <c r="B20" s="24"/>
      <c r="C20" s="23"/>
      <c r="D20" s="23"/>
      <c r="E20" s="23"/>
      <c r="F20" s="23"/>
      <c r="G20" s="23"/>
      <c r="H20" s="23"/>
      <c r="I20" s="25"/>
      <c r="J20" s="23"/>
      <c r="K20" s="23"/>
    </row>
    <row r="21" spans="2:11" x14ac:dyDescent="0.9">
      <c r="B21" s="24"/>
      <c r="C21" s="23"/>
      <c r="D21" s="23"/>
      <c r="E21" s="25"/>
      <c r="F21" s="25"/>
      <c r="G21" s="25"/>
      <c r="H21" s="25"/>
      <c r="I21" s="25"/>
      <c r="J21" s="25"/>
      <c r="K21" s="24"/>
    </row>
    <row r="22" spans="2:11" ht="22.5" customHeight="1" x14ac:dyDescent="0.9">
      <c r="B22" s="26" t="s">
        <v>120</v>
      </c>
      <c r="C22" s="16"/>
      <c r="D22" s="16"/>
      <c r="E22" s="27"/>
      <c r="F22" s="27"/>
      <c r="G22" s="28"/>
      <c r="H22" s="25"/>
      <c r="I22" s="21"/>
      <c r="J22" s="29"/>
      <c r="K22" s="24"/>
    </row>
    <row r="23" spans="2:11" ht="22.5" customHeight="1" x14ac:dyDescent="0.9">
      <c r="B23" s="26"/>
      <c r="C23" s="123" t="s">
        <v>121</v>
      </c>
      <c r="D23" s="123"/>
      <c r="E23" s="27"/>
      <c r="F23" s="27"/>
      <c r="G23" s="28"/>
      <c r="H23" s="25"/>
      <c r="I23" s="16" t="s">
        <v>13</v>
      </c>
      <c r="J23" s="29">
        <v>0</v>
      </c>
      <c r="K23" s="24"/>
    </row>
    <row r="24" spans="2:11" ht="22.5" customHeight="1" x14ac:dyDescent="0.9">
      <c r="B24" s="26"/>
      <c r="C24" s="119" t="s">
        <v>122</v>
      </c>
      <c r="D24" s="119"/>
      <c r="E24" s="22"/>
      <c r="F24" s="22"/>
      <c r="G24" s="23"/>
      <c r="H24" s="23"/>
      <c r="I24" s="16" t="s">
        <v>13</v>
      </c>
      <c r="J24" s="29">
        <v>0</v>
      </c>
      <c r="K24" s="24"/>
    </row>
    <row r="25" spans="2:11" ht="22.5" customHeight="1" x14ac:dyDescent="0.9">
      <c r="B25" s="26"/>
      <c r="C25" s="119" t="s">
        <v>123</v>
      </c>
      <c r="D25" s="119"/>
      <c r="E25" s="22"/>
      <c r="F25" s="22"/>
      <c r="G25" s="23"/>
      <c r="H25" s="23"/>
      <c r="I25" s="16" t="s">
        <v>61</v>
      </c>
      <c r="J25" s="29">
        <v>0</v>
      </c>
      <c r="K25" s="24"/>
    </row>
    <row r="26" spans="2:11" ht="22.5" customHeight="1" x14ac:dyDescent="0.9">
      <c r="B26" s="26"/>
      <c r="C26" s="119" t="s">
        <v>124</v>
      </c>
      <c r="D26" s="119"/>
      <c r="E26" s="22"/>
      <c r="F26" s="22"/>
      <c r="G26" s="23"/>
      <c r="H26" s="23"/>
      <c r="I26" s="16" t="s">
        <v>61</v>
      </c>
      <c r="J26" s="29">
        <v>0</v>
      </c>
      <c r="K26" s="24"/>
    </row>
    <row r="27" spans="2:11" ht="22.5" customHeight="1" x14ac:dyDescent="0.9">
      <c r="B27" s="26"/>
      <c r="C27" s="106" t="s">
        <v>125</v>
      </c>
      <c r="D27" s="106"/>
      <c r="E27" s="22"/>
      <c r="F27" s="22"/>
      <c r="G27" s="23"/>
      <c r="H27" s="23"/>
      <c r="I27" s="16" t="s">
        <v>61</v>
      </c>
      <c r="J27" s="29">
        <v>0</v>
      </c>
      <c r="K27" s="24"/>
    </row>
    <row r="28" spans="2:11" ht="22.5" customHeight="1" x14ac:dyDescent="0.9">
      <c r="B28" s="26"/>
      <c r="C28" s="119" t="s">
        <v>126</v>
      </c>
      <c r="D28" s="119"/>
      <c r="E28" s="22"/>
      <c r="F28" s="22"/>
      <c r="G28" s="23"/>
      <c r="H28" s="23"/>
      <c r="I28" s="16" t="s">
        <v>16</v>
      </c>
      <c r="J28" s="29">
        <v>0</v>
      </c>
      <c r="K28" s="24"/>
    </row>
    <row r="29" spans="2:11" ht="22.5" customHeight="1" x14ac:dyDescent="0.9">
      <c r="B29" s="24"/>
      <c r="C29" s="102"/>
      <c r="D29" s="102"/>
      <c r="E29" s="25"/>
      <c r="F29" s="25"/>
      <c r="G29" s="25"/>
      <c r="H29" s="25"/>
      <c r="I29" s="25"/>
      <c r="J29" s="29"/>
      <c r="K29" s="24"/>
    </row>
    <row r="30" spans="2:11" ht="21.65" customHeight="1" x14ac:dyDescent="0.9">
      <c r="B30" s="24"/>
      <c r="C30" s="25"/>
      <c r="D30" s="25"/>
      <c r="E30" s="25"/>
      <c r="F30" s="25"/>
      <c r="G30" s="25"/>
      <c r="H30" s="25"/>
      <c r="I30" s="25"/>
      <c r="J30" s="29"/>
      <c r="K30" s="30"/>
    </row>
    <row r="31" spans="2:11" ht="21.65" customHeight="1" x14ac:dyDescent="0.9">
      <c r="B31" s="22"/>
      <c r="C31" s="25"/>
      <c r="D31" s="25"/>
      <c r="E31" s="25"/>
      <c r="F31" s="25"/>
      <c r="G31" s="25"/>
      <c r="H31" s="25"/>
      <c r="I31" s="25"/>
      <c r="J31" s="29"/>
      <c r="K31" s="30"/>
    </row>
    <row r="32" spans="2:11" x14ac:dyDescent="0.9">
      <c r="B32" s="22"/>
      <c r="C32" s="22"/>
      <c r="D32" s="22"/>
      <c r="E32" s="22"/>
      <c r="F32" s="22"/>
      <c r="G32" s="25"/>
      <c r="H32" s="25"/>
      <c r="I32" s="25"/>
      <c r="J32" s="30"/>
      <c r="K32" s="24"/>
    </row>
    <row r="33" spans="2:11" x14ac:dyDescent="0.9">
      <c r="B33" s="24"/>
      <c r="C33" s="23"/>
      <c r="D33" s="23"/>
      <c r="E33" s="25"/>
      <c r="F33" s="25"/>
      <c r="G33" s="25"/>
      <c r="H33" s="25"/>
      <c r="I33" s="25"/>
      <c r="J33" s="25"/>
      <c r="K33" s="24"/>
    </row>
    <row r="34" spans="2:11" ht="23" x14ac:dyDescent="0.9">
      <c r="B34" s="120" t="s">
        <v>127</v>
      </c>
      <c r="C34" s="120"/>
      <c r="D34" s="120"/>
      <c r="E34" s="120"/>
      <c r="F34" s="120"/>
      <c r="G34" s="120"/>
      <c r="H34" s="120"/>
      <c r="I34" s="120"/>
      <c r="J34" s="120"/>
      <c r="K34" s="24"/>
    </row>
    <row r="35" spans="2:11" x14ac:dyDescent="0.9">
      <c r="B35" s="23"/>
      <c r="C35" s="23"/>
      <c r="D35" s="23"/>
      <c r="E35" s="25"/>
      <c r="F35" s="25"/>
      <c r="G35" s="25"/>
      <c r="H35" s="25"/>
      <c r="I35" s="25"/>
      <c r="J35" s="25"/>
      <c r="K35" s="24"/>
    </row>
    <row r="36" spans="2:11" s="32" customFormat="1" ht="29.15" customHeight="1" x14ac:dyDescent="0.9">
      <c r="B36" s="27" t="s">
        <v>0</v>
      </c>
      <c r="C36" s="121" t="s">
        <v>1</v>
      </c>
      <c r="D36" s="121"/>
      <c r="E36" s="121"/>
      <c r="F36" s="121" t="s">
        <v>2</v>
      </c>
      <c r="G36" s="121"/>
      <c r="H36" s="16" t="s">
        <v>3</v>
      </c>
      <c r="I36" s="16" t="s">
        <v>4</v>
      </c>
      <c r="J36" s="16" t="s">
        <v>128</v>
      </c>
      <c r="K36" s="16" t="s">
        <v>129</v>
      </c>
    </row>
    <row r="37" spans="2:11" s="32" customFormat="1" ht="162" customHeight="1" x14ac:dyDescent="0.9">
      <c r="B37" s="33">
        <v>1</v>
      </c>
      <c r="C37" s="116" t="s">
        <v>162</v>
      </c>
      <c r="D37" s="116"/>
      <c r="E37" s="116"/>
      <c r="F37" s="117" t="s">
        <v>6</v>
      </c>
      <c r="G37" s="117"/>
      <c r="H37" s="34" t="s">
        <v>130</v>
      </c>
      <c r="I37" s="35">
        <v>0</v>
      </c>
      <c r="J37" s="36"/>
      <c r="K37" s="33"/>
    </row>
    <row r="38" spans="2:11" s="32" customFormat="1" ht="209.5" customHeight="1" x14ac:dyDescent="0.9">
      <c r="B38" s="33">
        <v>2</v>
      </c>
      <c r="C38" s="116" t="s">
        <v>163</v>
      </c>
      <c r="D38" s="116"/>
      <c r="E38" s="116"/>
      <c r="F38" s="117" t="s">
        <v>8</v>
      </c>
      <c r="G38" s="117"/>
      <c r="H38" s="33" t="s">
        <v>9</v>
      </c>
      <c r="I38" s="33"/>
      <c r="J38" s="36"/>
      <c r="K38" s="33"/>
    </row>
    <row r="39" spans="2:11" s="32" customFormat="1" ht="236.5" customHeight="1" x14ac:dyDescent="0.9">
      <c r="B39" s="33">
        <v>3</v>
      </c>
      <c r="C39" s="116" t="s">
        <v>164</v>
      </c>
      <c r="D39" s="116"/>
      <c r="E39" s="116"/>
      <c r="F39" s="117" t="s">
        <v>10</v>
      </c>
      <c r="G39" s="117"/>
      <c r="H39" s="33" t="s">
        <v>11</v>
      </c>
      <c r="I39" s="33"/>
      <c r="J39" s="36"/>
      <c r="K39" s="33"/>
    </row>
    <row r="40" spans="2:11" s="32" customFormat="1" ht="195" customHeight="1" x14ac:dyDescent="0.9">
      <c r="B40" s="33">
        <v>4</v>
      </c>
      <c r="C40" s="116" t="s">
        <v>165</v>
      </c>
      <c r="D40" s="116"/>
      <c r="E40" s="116"/>
      <c r="F40" s="117" t="s">
        <v>12</v>
      </c>
      <c r="G40" s="117"/>
      <c r="H40" s="33" t="s">
        <v>13</v>
      </c>
      <c r="I40" s="33"/>
      <c r="J40" s="36"/>
      <c r="K40" s="33"/>
    </row>
    <row r="41" spans="2:11" s="32" customFormat="1" ht="88.4" customHeight="1" x14ac:dyDescent="0.9">
      <c r="B41" s="33">
        <v>5</v>
      </c>
      <c r="C41" s="116" t="s">
        <v>166</v>
      </c>
      <c r="D41" s="116"/>
      <c r="E41" s="116"/>
      <c r="F41" s="117" t="s">
        <v>14</v>
      </c>
      <c r="G41" s="117"/>
      <c r="H41" s="33" t="s">
        <v>9</v>
      </c>
      <c r="I41" s="35">
        <f>J16</f>
        <v>0</v>
      </c>
      <c r="J41" s="36"/>
      <c r="K41" s="33"/>
    </row>
    <row r="42" spans="2:11" s="32" customFormat="1" ht="272.5" customHeight="1" x14ac:dyDescent="0.9">
      <c r="B42" s="33">
        <v>6</v>
      </c>
      <c r="C42" s="116" t="s">
        <v>167</v>
      </c>
      <c r="D42" s="116"/>
      <c r="E42" s="116"/>
      <c r="F42" s="117" t="s">
        <v>15</v>
      </c>
      <c r="G42" s="117"/>
      <c r="H42" s="34" t="s">
        <v>16</v>
      </c>
      <c r="I42" s="35">
        <f>J92</f>
        <v>0</v>
      </c>
      <c r="J42" s="36"/>
      <c r="K42" s="33"/>
    </row>
    <row r="43" spans="2:11" s="32" customFormat="1" ht="192" customHeight="1" x14ac:dyDescent="0.9">
      <c r="B43" s="33">
        <v>7</v>
      </c>
      <c r="C43" s="116" t="s">
        <v>168</v>
      </c>
      <c r="D43" s="116"/>
      <c r="E43" s="116"/>
      <c r="F43" s="117" t="s">
        <v>17</v>
      </c>
      <c r="G43" s="117"/>
      <c r="H43" s="34" t="s">
        <v>18</v>
      </c>
      <c r="I43" s="33"/>
      <c r="J43" s="36"/>
      <c r="K43" s="33"/>
    </row>
    <row r="44" spans="2:11" s="32" customFormat="1" ht="232.75" customHeight="1" x14ac:dyDescent="0.9">
      <c r="B44" s="33">
        <v>8</v>
      </c>
      <c r="C44" s="116" t="s">
        <v>169</v>
      </c>
      <c r="D44" s="116"/>
      <c r="E44" s="116"/>
      <c r="F44" s="117" t="s">
        <v>161</v>
      </c>
      <c r="G44" s="117"/>
      <c r="H44" s="34" t="s">
        <v>20</v>
      </c>
      <c r="I44" s="33"/>
      <c r="J44" s="36"/>
      <c r="K44" s="33"/>
    </row>
    <row r="45" spans="2:11" s="32" customFormat="1" ht="292.5" customHeight="1" x14ac:dyDescent="0.9">
      <c r="B45" s="33">
        <v>9</v>
      </c>
      <c r="C45" s="116" t="s">
        <v>170</v>
      </c>
      <c r="D45" s="116"/>
      <c r="E45" s="116"/>
      <c r="F45" s="117" t="s">
        <v>21</v>
      </c>
      <c r="G45" s="117"/>
      <c r="H45" s="34" t="s">
        <v>22</v>
      </c>
      <c r="I45" s="33"/>
      <c r="J45" s="36"/>
      <c r="K45" s="33"/>
    </row>
    <row r="46" spans="2:11" s="32" customFormat="1" ht="262.64999999999998" customHeight="1" x14ac:dyDescent="0.9">
      <c r="B46" s="33">
        <v>10</v>
      </c>
      <c r="C46" s="116" t="s">
        <v>171</v>
      </c>
      <c r="D46" s="116"/>
      <c r="E46" s="116"/>
      <c r="F46" s="117" t="s">
        <v>23</v>
      </c>
      <c r="G46" s="117"/>
      <c r="H46" s="34" t="s">
        <v>22</v>
      </c>
      <c r="I46" s="33"/>
      <c r="J46" s="36"/>
      <c r="K46" s="33"/>
    </row>
    <row r="47" spans="2:11" s="32" customFormat="1" ht="249" customHeight="1" x14ac:dyDescent="0.9">
      <c r="B47" s="33">
        <v>11</v>
      </c>
      <c r="C47" s="116" t="s">
        <v>172</v>
      </c>
      <c r="D47" s="116"/>
      <c r="E47" s="116"/>
      <c r="F47" s="117" t="s">
        <v>24</v>
      </c>
      <c r="G47" s="117"/>
      <c r="H47" s="34" t="s">
        <v>22</v>
      </c>
      <c r="I47" s="33"/>
      <c r="J47" s="36"/>
      <c r="K47" s="33"/>
    </row>
    <row r="48" spans="2:11" s="32" customFormat="1" ht="145.65" customHeight="1" x14ac:dyDescent="0.9">
      <c r="B48" s="33">
        <v>12</v>
      </c>
      <c r="C48" s="116" t="s">
        <v>173</v>
      </c>
      <c r="D48" s="116"/>
      <c r="E48" s="116"/>
      <c r="F48" s="117" t="s">
        <v>25</v>
      </c>
      <c r="G48" s="117"/>
      <c r="H48" s="34" t="s">
        <v>22</v>
      </c>
      <c r="I48" s="33"/>
      <c r="J48" s="36"/>
      <c r="K48" s="33"/>
    </row>
    <row r="49" spans="2:11" s="32" customFormat="1" ht="282.64999999999998" customHeight="1" x14ac:dyDescent="0.9">
      <c r="B49" s="33">
        <v>13</v>
      </c>
      <c r="C49" s="116" t="s">
        <v>174</v>
      </c>
      <c r="D49" s="116"/>
      <c r="E49" s="116"/>
      <c r="F49" s="117" t="s">
        <v>26</v>
      </c>
      <c r="G49" s="117"/>
      <c r="H49" s="34" t="s">
        <v>22</v>
      </c>
      <c r="I49" s="33">
        <f>J17</f>
        <v>34</v>
      </c>
      <c r="J49" s="36"/>
      <c r="K49" s="33"/>
    </row>
    <row r="50" spans="2:11" s="32" customFormat="1" ht="166.75" customHeight="1" x14ac:dyDescent="0.9">
      <c r="B50" s="33">
        <v>14</v>
      </c>
      <c r="C50" s="116" t="s">
        <v>175</v>
      </c>
      <c r="D50" s="116"/>
      <c r="E50" s="116"/>
      <c r="F50" s="117" t="s">
        <v>27</v>
      </c>
      <c r="G50" s="117"/>
      <c r="H50" s="34" t="s">
        <v>22</v>
      </c>
      <c r="I50" s="33"/>
      <c r="J50" s="36"/>
      <c r="K50" s="33"/>
    </row>
    <row r="51" spans="2:11" s="32" customFormat="1" ht="270.64999999999998" customHeight="1" x14ac:dyDescent="0.9">
      <c r="B51" s="33">
        <v>15</v>
      </c>
      <c r="C51" s="116" t="s">
        <v>176</v>
      </c>
      <c r="D51" s="116"/>
      <c r="E51" s="116"/>
      <c r="F51" s="117" t="s">
        <v>28</v>
      </c>
      <c r="G51" s="117"/>
      <c r="H51" s="33" t="s">
        <v>9</v>
      </c>
      <c r="I51" s="33"/>
      <c r="J51" s="36"/>
      <c r="K51" s="33"/>
    </row>
    <row r="52" spans="2:11" s="32" customFormat="1" ht="267" customHeight="1" x14ac:dyDescent="0.9">
      <c r="B52" s="33">
        <v>16</v>
      </c>
      <c r="C52" s="116" t="s">
        <v>177</v>
      </c>
      <c r="D52" s="116"/>
      <c r="E52" s="116"/>
      <c r="F52" s="117" t="s">
        <v>29</v>
      </c>
      <c r="G52" s="117"/>
      <c r="H52" s="33" t="s">
        <v>13</v>
      </c>
      <c r="I52" s="33">
        <v>0</v>
      </c>
      <c r="J52" s="36"/>
      <c r="K52" s="33"/>
    </row>
    <row r="53" spans="2:11" s="32" customFormat="1" ht="52.75" customHeight="1" x14ac:dyDescent="0.9">
      <c r="B53" s="33">
        <v>17</v>
      </c>
      <c r="C53" s="113" t="s">
        <v>131</v>
      </c>
      <c r="D53" s="113"/>
      <c r="E53" s="113"/>
      <c r="F53" s="117" t="s">
        <v>132</v>
      </c>
      <c r="G53" s="117"/>
      <c r="H53" s="37"/>
      <c r="I53" s="33"/>
      <c r="J53" s="36"/>
      <c r="K53" s="33"/>
    </row>
    <row r="54" spans="2:11" s="32" customFormat="1" ht="87" customHeight="1" x14ac:dyDescent="0.9">
      <c r="B54" s="33">
        <v>18</v>
      </c>
      <c r="C54" s="116" t="s">
        <v>178</v>
      </c>
      <c r="D54" s="116"/>
      <c r="E54" s="116"/>
      <c r="F54" s="117" t="s">
        <v>30</v>
      </c>
      <c r="G54" s="117"/>
      <c r="H54" s="33" t="s">
        <v>9</v>
      </c>
      <c r="I54" s="33"/>
      <c r="J54" s="36"/>
      <c r="K54" s="33"/>
    </row>
    <row r="55" spans="2:11" s="32" customFormat="1" ht="163.4" customHeight="1" x14ac:dyDescent="0.9">
      <c r="B55" s="33">
        <v>19</v>
      </c>
      <c r="C55" s="116" t="s">
        <v>179</v>
      </c>
      <c r="D55" s="116"/>
      <c r="E55" s="116"/>
      <c r="F55" s="117" t="s">
        <v>31</v>
      </c>
      <c r="G55" s="117"/>
      <c r="H55" s="33" t="s">
        <v>9</v>
      </c>
      <c r="I55" s="35"/>
      <c r="J55" s="36"/>
      <c r="K55" s="23"/>
    </row>
    <row r="56" spans="2:11" s="32" customFormat="1" ht="122.4" customHeight="1" x14ac:dyDescent="0.9">
      <c r="B56" s="33">
        <v>20</v>
      </c>
      <c r="C56" s="116" t="s">
        <v>180</v>
      </c>
      <c r="D56" s="116"/>
      <c r="E56" s="116"/>
      <c r="F56" s="117" t="s">
        <v>32</v>
      </c>
      <c r="G56" s="117"/>
      <c r="H56" s="33" t="s">
        <v>9</v>
      </c>
      <c r="J56" s="36"/>
      <c r="K56" s="33"/>
    </row>
    <row r="57" spans="2:11" s="32" customFormat="1" ht="103.75" customHeight="1" x14ac:dyDescent="0.9">
      <c r="B57" s="33">
        <v>21</v>
      </c>
      <c r="C57" s="116" t="s">
        <v>181</v>
      </c>
      <c r="D57" s="116"/>
      <c r="E57" s="116"/>
      <c r="F57" s="117" t="s">
        <v>33</v>
      </c>
      <c r="G57" s="117"/>
      <c r="H57" s="33" t="s">
        <v>9</v>
      </c>
      <c r="I57" s="33">
        <f>J18</f>
        <v>48</v>
      </c>
      <c r="J57" s="36"/>
      <c r="K57" s="33"/>
    </row>
    <row r="58" spans="2:11" s="32" customFormat="1" ht="214.75" customHeight="1" x14ac:dyDescent="0.9">
      <c r="B58" s="33">
        <v>22</v>
      </c>
      <c r="C58" s="116" t="s">
        <v>182</v>
      </c>
      <c r="D58" s="116"/>
      <c r="E58" s="116"/>
      <c r="F58" s="117" t="s">
        <v>34</v>
      </c>
      <c r="G58" s="117"/>
      <c r="H58" s="33" t="s">
        <v>9</v>
      </c>
      <c r="I58" s="33"/>
      <c r="J58" s="36"/>
      <c r="K58" s="33"/>
    </row>
    <row r="59" spans="2:11" s="32" customFormat="1" ht="32.15" customHeight="1" x14ac:dyDescent="0.9">
      <c r="B59" s="33">
        <v>23</v>
      </c>
      <c r="C59" s="113" t="s">
        <v>133</v>
      </c>
      <c r="D59" s="113"/>
      <c r="E59" s="113"/>
      <c r="F59" s="117"/>
      <c r="G59" s="117"/>
      <c r="H59" s="26"/>
      <c r="I59" s="33"/>
      <c r="J59" s="36"/>
      <c r="K59" s="33"/>
    </row>
    <row r="60" spans="2:11" s="32" customFormat="1" ht="64.400000000000006" customHeight="1" x14ac:dyDescent="0.9">
      <c r="B60" s="33">
        <v>24</v>
      </c>
      <c r="C60" s="116" t="s">
        <v>183</v>
      </c>
      <c r="D60" s="116"/>
      <c r="E60" s="116"/>
      <c r="F60" s="117" t="s">
        <v>35</v>
      </c>
      <c r="G60" s="117"/>
      <c r="H60" s="33"/>
      <c r="I60" s="33"/>
      <c r="J60" s="36"/>
      <c r="K60" s="24"/>
    </row>
    <row r="61" spans="2:11" s="32" customFormat="1" ht="102.65" customHeight="1" x14ac:dyDescent="0.9">
      <c r="B61" s="33">
        <v>25</v>
      </c>
      <c r="C61" s="116" t="s">
        <v>184</v>
      </c>
      <c r="D61" s="116"/>
      <c r="E61" s="116"/>
      <c r="F61" s="117" t="s">
        <v>36</v>
      </c>
      <c r="G61" s="117"/>
      <c r="H61" s="34" t="s">
        <v>22</v>
      </c>
      <c r="I61" s="35"/>
      <c r="J61" s="36"/>
      <c r="K61" s="23"/>
    </row>
    <row r="62" spans="2:11" s="32" customFormat="1" ht="216.65" customHeight="1" x14ac:dyDescent="0.9">
      <c r="B62" s="33">
        <v>26</v>
      </c>
      <c r="C62" s="116" t="s">
        <v>185</v>
      </c>
      <c r="D62" s="116"/>
      <c r="E62" s="116"/>
      <c r="F62" s="117" t="s">
        <v>37</v>
      </c>
      <c r="G62" s="117"/>
      <c r="H62" s="34" t="s">
        <v>22</v>
      </c>
      <c r="I62" s="33">
        <v>0</v>
      </c>
      <c r="J62" s="36"/>
      <c r="K62" s="33"/>
    </row>
    <row r="63" spans="2:11" s="32" customFormat="1" ht="180.65" customHeight="1" x14ac:dyDescent="0.9">
      <c r="B63" s="33">
        <v>27</v>
      </c>
      <c r="C63" s="116" t="s">
        <v>186</v>
      </c>
      <c r="D63" s="116"/>
      <c r="E63" s="116"/>
      <c r="F63" s="117" t="s">
        <v>38</v>
      </c>
      <c r="G63" s="117"/>
      <c r="H63" s="34" t="s">
        <v>9</v>
      </c>
      <c r="I63" s="33">
        <v>0</v>
      </c>
      <c r="J63" s="36"/>
      <c r="K63" s="33"/>
    </row>
    <row r="64" spans="2:11" s="32" customFormat="1" ht="153" customHeight="1" x14ac:dyDescent="0.9">
      <c r="B64" s="33">
        <v>28</v>
      </c>
      <c r="C64" s="116" t="s">
        <v>39</v>
      </c>
      <c r="D64" s="116"/>
      <c r="E64" s="116"/>
      <c r="F64" s="117" t="s">
        <v>40</v>
      </c>
      <c r="G64" s="117"/>
      <c r="H64" s="34" t="s">
        <v>9</v>
      </c>
      <c r="I64" s="33"/>
      <c r="J64" s="36"/>
      <c r="K64" s="33"/>
    </row>
    <row r="65" spans="2:11" s="32" customFormat="1" ht="111.65" customHeight="1" x14ac:dyDescent="0.9">
      <c r="B65" s="33">
        <v>29</v>
      </c>
      <c r="C65" s="116" t="s">
        <v>187</v>
      </c>
      <c r="D65" s="116"/>
      <c r="E65" s="116"/>
      <c r="F65" s="117" t="s">
        <v>41</v>
      </c>
      <c r="G65" s="117"/>
      <c r="H65" s="34" t="s">
        <v>9</v>
      </c>
      <c r="I65" s="35">
        <f>J103</f>
        <v>0</v>
      </c>
      <c r="J65" s="36"/>
      <c r="K65" s="33"/>
    </row>
    <row r="66" spans="2:11" s="32" customFormat="1" ht="241.75" customHeight="1" x14ac:dyDescent="0.9">
      <c r="B66" s="33">
        <v>30</v>
      </c>
      <c r="C66" s="116" t="s">
        <v>188</v>
      </c>
      <c r="D66" s="116"/>
      <c r="E66" s="116"/>
      <c r="F66" s="117" t="s">
        <v>42</v>
      </c>
      <c r="G66" s="117"/>
      <c r="H66" s="34" t="s">
        <v>22</v>
      </c>
      <c r="I66" s="35">
        <f>I67</f>
        <v>0</v>
      </c>
      <c r="J66" s="36"/>
      <c r="K66" s="33"/>
    </row>
    <row r="67" spans="2:11" s="32" customFormat="1" ht="249" customHeight="1" x14ac:dyDescent="0.9">
      <c r="B67" s="33">
        <v>31</v>
      </c>
      <c r="C67" s="116" t="s">
        <v>134</v>
      </c>
      <c r="D67" s="116"/>
      <c r="E67" s="116"/>
      <c r="F67" s="117" t="s">
        <v>43</v>
      </c>
      <c r="G67" s="117"/>
      <c r="H67" s="34" t="s">
        <v>44</v>
      </c>
      <c r="I67" s="35">
        <f>J108</f>
        <v>0</v>
      </c>
      <c r="J67" s="36"/>
      <c r="K67" s="33"/>
    </row>
    <row r="68" spans="2:11" s="32" customFormat="1" ht="138" customHeight="1" x14ac:dyDescent="0.9">
      <c r="B68" s="33">
        <v>32</v>
      </c>
      <c r="C68" s="116" t="s">
        <v>189</v>
      </c>
      <c r="D68" s="116"/>
      <c r="E68" s="116"/>
      <c r="F68" s="117" t="s">
        <v>45</v>
      </c>
      <c r="G68" s="117"/>
      <c r="H68" s="34" t="s">
        <v>46</v>
      </c>
      <c r="I68" s="35">
        <f>J99</f>
        <v>0</v>
      </c>
      <c r="J68" s="36"/>
      <c r="K68" s="33"/>
    </row>
    <row r="69" spans="2:11" s="32" customFormat="1" ht="166.75" customHeight="1" x14ac:dyDescent="0.9">
      <c r="B69" s="33">
        <v>33</v>
      </c>
      <c r="C69" s="116" t="s">
        <v>190</v>
      </c>
      <c r="D69" s="116"/>
      <c r="E69" s="116"/>
      <c r="F69" s="117" t="s">
        <v>47</v>
      </c>
      <c r="G69" s="117"/>
      <c r="H69" s="34" t="s">
        <v>44</v>
      </c>
      <c r="I69" s="35">
        <f>J103</f>
        <v>0</v>
      </c>
      <c r="J69" s="36"/>
      <c r="K69" s="33"/>
    </row>
    <row r="70" spans="2:11" s="32" customFormat="1" ht="165" customHeight="1" x14ac:dyDescent="0.9">
      <c r="B70" s="33">
        <v>34</v>
      </c>
      <c r="C70" s="116" t="s">
        <v>191</v>
      </c>
      <c r="D70" s="116"/>
      <c r="E70" s="116"/>
      <c r="F70" s="117" t="s">
        <v>48</v>
      </c>
      <c r="G70" s="117"/>
      <c r="H70" s="34" t="s">
        <v>20</v>
      </c>
      <c r="I70" s="33"/>
      <c r="J70" s="36"/>
      <c r="K70" s="33"/>
    </row>
    <row r="71" spans="2:11" s="32" customFormat="1" ht="409.5" customHeight="1" x14ac:dyDescent="0.9">
      <c r="B71" s="33">
        <v>35</v>
      </c>
      <c r="C71" s="116" t="s">
        <v>192</v>
      </c>
      <c r="D71" s="116"/>
      <c r="E71" s="116"/>
      <c r="F71" s="117" t="s">
        <v>49</v>
      </c>
      <c r="G71" s="117"/>
      <c r="H71" s="34" t="s">
        <v>16</v>
      </c>
      <c r="I71" s="33"/>
      <c r="J71" s="36"/>
      <c r="K71" s="33"/>
    </row>
    <row r="72" spans="2:11" s="32" customFormat="1" ht="201" customHeight="1" x14ac:dyDescent="0.9">
      <c r="B72" s="33">
        <v>36</v>
      </c>
      <c r="C72" s="116" t="s">
        <v>193</v>
      </c>
      <c r="D72" s="116"/>
      <c r="E72" s="116"/>
      <c r="F72" s="117" t="s">
        <v>50</v>
      </c>
      <c r="G72" s="117"/>
      <c r="H72" s="33" t="s">
        <v>13</v>
      </c>
      <c r="I72" s="33"/>
      <c r="J72" s="36"/>
      <c r="K72" s="33"/>
    </row>
    <row r="73" spans="2:11" s="32" customFormat="1" ht="201" customHeight="1" x14ac:dyDescent="0.9">
      <c r="B73" s="33">
        <v>37</v>
      </c>
      <c r="C73" s="116" t="s">
        <v>194</v>
      </c>
      <c r="D73" s="116"/>
      <c r="E73" s="116"/>
      <c r="F73" s="117" t="s">
        <v>51</v>
      </c>
      <c r="G73" s="117"/>
      <c r="H73" s="33" t="s">
        <v>13</v>
      </c>
      <c r="I73" s="33"/>
      <c r="J73" s="36"/>
      <c r="K73" s="33"/>
    </row>
    <row r="74" spans="2:11" s="32" customFormat="1" ht="141" customHeight="1" x14ac:dyDescent="0.9">
      <c r="B74" s="33">
        <v>38</v>
      </c>
      <c r="C74" s="116" t="s">
        <v>52</v>
      </c>
      <c r="D74" s="116"/>
      <c r="E74" s="116"/>
      <c r="F74" s="118" t="s">
        <v>53</v>
      </c>
      <c r="G74" s="118"/>
      <c r="H74" s="33" t="s">
        <v>13</v>
      </c>
      <c r="I74" s="30"/>
      <c r="J74" s="36"/>
      <c r="K74" s="33"/>
    </row>
    <row r="75" spans="2:11" s="32" customFormat="1" ht="228.65" customHeight="1" x14ac:dyDescent="0.9">
      <c r="B75" s="33">
        <v>39</v>
      </c>
      <c r="C75" s="116" t="s">
        <v>54</v>
      </c>
      <c r="D75" s="116"/>
      <c r="E75" s="116"/>
      <c r="F75" s="117" t="s">
        <v>55</v>
      </c>
      <c r="G75" s="117"/>
      <c r="H75" s="33" t="s">
        <v>13</v>
      </c>
      <c r="I75" s="30"/>
      <c r="J75" s="36"/>
      <c r="K75" s="33"/>
    </row>
    <row r="76" spans="2:11" s="32" customFormat="1" ht="228.65" customHeight="1" x14ac:dyDescent="0.9">
      <c r="B76" s="33">
        <v>40</v>
      </c>
      <c r="C76" s="107" t="s">
        <v>135</v>
      </c>
      <c r="D76" s="107"/>
      <c r="E76" s="107"/>
      <c r="F76" s="117" t="s">
        <v>57</v>
      </c>
      <c r="G76" s="117"/>
      <c r="H76" s="33" t="s">
        <v>58</v>
      </c>
      <c r="I76" s="30">
        <v>0</v>
      </c>
      <c r="J76" s="36"/>
      <c r="K76" s="33"/>
    </row>
    <row r="77" spans="2:11" s="32" customFormat="1" ht="228.65" customHeight="1" x14ac:dyDescent="0.9">
      <c r="B77" s="33">
        <v>41</v>
      </c>
      <c r="C77" s="116" t="s">
        <v>59</v>
      </c>
      <c r="D77" s="116"/>
      <c r="E77" s="116"/>
      <c r="F77" s="117" t="s">
        <v>60</v>
      </c>
      <c r="G77" s="117"/>
      <c r="H77" s="23" t="s">
        <v>61</v>
      </c>
      <c r="I77" s="33"/>
      <c r="J77" s="36"/>
      <c r="K77" s="33"/>
    </row>
    <row r="78" spans="2:11" s="32" customFormat="1" ht="201" customHeight="1" x14ac:dyDescent="0.9">
      <c r="B78" s="33">
        <v>42</v>
      </c>
      <c r="C78" s="107" t="s">
        <v>62</v>
      </c>
      <c r="D78" s="107"/>
      <c r="E78" s="107"/>
      <c r="F78" s="117" t="s">
        <v>63</v>
      </c>
      <c r="G78" s="117"/>
      <c r="H78" s="23" t="s">
        <v>61</v>
      </c>
      <c r="I78" s="33"/>
      <c r="J78" s="36"/>
      <c r="K78" s="33"/>
    </row>
    <row r="79" spans="2:11" s="32" customFormat="1" ht="145.65" customHeight="1" x14ac:dyDescent="0.9">
      <c r="B79" s="33">
        <v>43</v>
      </c>
      <c r="C79" s="116" t="s">
        <v>136</v>
      </c>
      <c r="D79" s="116"/>
      <c r="E79" s="116"/>
      <c r="F79" s="117" t="s">
        <v>63</v>
      </c>
      <c r="G79" s="117"/>
      <c r="H79" s="23" t="s">
        <v>22</v>
      </c>
      <c r="I79" s="33"/>
      <c r="J79" s="36"/>
      <c r="K79" s="33"/>
    </row>
    <row r="80" spans="2:11" s="32" customFormat="1" ht="161.5" customHeight="1" x14ac:dyDescent="0.9">
      <c r="B80" s="33">
        <v>44</v>
      </c>
      <c r="C80" s="116" t="s">
        <v>137</v>
      </c>
      <c r="D80" s="116"/>
      <c r="E80" s="116"/>
      <c r="F80" s="117" t="s">
        <v>66</v>
      </c>
      <c r="G80" s="117"/>
      <c r="H80" s="23" t="s">
        <v>13</v>
      </c>
      <c r="I80" s="33"/>
      <c r="J80" s="36"/>
      <c r="K80" s="33"/>
    </row>
    <row r="81" spans="2:11" s="32" customFormat="1" ht="161.5" customHeight="1" x14ac:dyDescent="0.9">
      <c r="B81" s="33">
        <v>45</v>
      </c>
      <c r="C81" s="116" t="s">
        <v>71</v>
      </c>
      <c r="D81" s="116"/>
      <c r="E81" s="116"/>
      <c r="F81" s="117" t="s">
        <v>72</v>
      </c>
      <c r="G81" s="117"/>
      <c r="H81" s="23" t="s">
        <v>67</v>
      </c>
      <c r="I81" s="33"/>
      <c r="J81" s="36"/>
      <c r="K81" s="33"/>
    </row>
    <row r="82" spans="2:11" s="32" customFormat="1" ht="136.4" customHeight="1" x14ac:dyDescent="0.9">
      <c r="B82" s="33">
        <v>46</v>
      </c>
      <c r="C82" s="116" t="s">
        <v>138</v>
      </c>
      <c r="D82" s="116"/>
      <c r="E82" s="116"/>
      <c r="F82" s="117" t="s">
        <v>92</v>
      </c>
      <c r="G82" s="117"/>
      <c r="H82" s="23" t="s">
        <v>13</v>
      </c>
      <c r="I82" s="35">
        <v>0</v>
      </c>
      <c r="J82" s="36"/>
      <c r="K82" s="33"/>
    </row>
    <row r="83" spans="2:11" s="32" customFormat="1" ht="168" customHeight="1" x14ac:dyDescent="0.9">
      <c r="B83" s="33">
        <v>47</v>
      </c>
      <c r="C83" s="116" t="s">
        <v>75</v>
      </c>
      <c r="D83" s="116"/>
      <c r="E83" s="116"/>
      <c r="F83" s="117" t="s">
        <v>76</v>
      </c>
      <c r="G83" s="117"/>
      <c r="H83" s="23" t="s">
        <v>58</v>
      </c>
      <c r="I83" s="35"/>
      <c r="J83" s="36"/>
      <c r="K83" s="33">
        <v>0</v>
      </c>
    </row>
    <row r="84" spans="2:11" s="32" customFormat="1" ht="176.4" customHeight="1" x14ac:dyDescent="0.9">
      <c r="B84" s="33">
        <v>48</v>
      </c>
      <c r="C84" s="116" t="s">
        <v>139</v>
      </c>
      <c r="D84" s="116"/>
      <c r="E84" s="116"/>
      <c r="F84" s="108" t="s">
        <v>69</v>
      </c>
      <c r="G84" s="109"/>
      <c r="H84" s="22" t="s">
        <v>140</v>
      </c>
      <c r="I84" s="38"/>
      <c r="J84" s="38"/>
      <c r="K84" s="38"/>
    </row>
    <row r="85" spans="2:11" s="32" customFormat="1" ht="162.65" customHeight="1" x14ac:dyDescent="0.9">
      <c r="B85" s="33">
        <v>49</v>
      </c>
      <c r="C85" s="107" t="s">
        <v>73</v>
      </c>
      <c r="D85" s="107"/>
      <c r="E85" s="107"/>
      <c r="F85" s="108" t="s">
        <v>141</v>
      </c>
      <c r="G85" s="109"/>
      <c r="H85" s="22" t="s">
        <v>11</v>
      </c>
      <c r="I85" s="22">
        <v>0</v>
      </c>
      <c r="J85" s="22"/>
      <c r="K85" s="22"/>
    </row>
    <row r="86" spans="2:11" s="32" customFormat="1" ht="196.4" customHeight="1" x14ac:dyDescent="0.9">
      <c r="B86" s="33">
        <v>50</v>
      </c>
      <c r="C86" s="107" t="s">
        <v>81</v>
      </c>
      <c r="D86" s="107"/>
      <c r="E86" s="107"/>
      <c r="F86" s="108" t="s">
        <v>94</v>
      </c>
      <c r="G86" s="109"/>
      <c r="H86" s="22" t="s">
        <v>140</v>
      </c>
      <c r="I86" s="22"/>
      <c r="J86" s="22"/>
      <c r="K86" s="22"/>
    </row>
    <row r="87" spans="2:11" s="32" customFormat="1" ht="23" x14ac:dyDescent="0.95">
      <c r="B87" s="110" t="s">
        <v>142</v>
      </c>
      <c r="C87" s="111"/>
      <c r="D87" s="112"/>
      <c r="E87" s="39" t="s">
        <v>143</v>
      </c>
      <c r="F87" s="39"/>
      <c r="G87" s="39" t="s">
        <v>144</v>
      </c>
      <c r="H87" s="39" t="s">
        <v>145</v>
      </c>
      <c r="I87" s="37" t="s">
        <v>146</v>
      </c>
      <c r="J87" s="39" t="s">
        <v>4</v>
      </c>
      <c r="K87" s="39" t="s">
        <v>3</v>
      </c>
    </row>
    <row r="88" spans="2:11" s="32" customFormat="1" ht="23" x14ac:dyDescent="0.95">
      <c r="B88" s="37"/>
      <c r="C88" s="37"/>
      <c r="D88" s="37"/>
      <c r="E88" s="39"/>
      <c r="F88" s="39"/>
      <c r="G88" s="39"/>
      <c r="H88" s="39"/>
      <c r="I88" s="37"/>
      <c r="J88" s="39"/>
      <c r="K88" s="39"/>
    </row>
    <row r="89" spans="2:11" s="32" customFormat="1" ht="14.4" customHeight="1" x14ac:dyDescent="0.95">
      <c r="B89" s="40"/>
      <c r="C89" s="37"/>
      <c r="D89" s="37"/>
      <c r="E89" s="39"/>
      <c r="F89" s="39"/>
      <c r="G89" s="39"/>
      <c r="H89" s="39"/>
      <c r="I89" s="37"/>
      <c r="J89" s="39"/>
      <c r="K89" s="39"/>
    </row>
    <row r="90" spans="2:11" s="32" customFormat="1" ht="23" x14ac:dyDescent="0.95">
      <c r="B90" s="113" t="s">
        <v>147</v>
      </c>
      <c r="C90" s="113"/>
      <c r="D90" s="113"/>
      <c r="E90" s="113"/>
      <c r="F90" s="41"/>
      <c r="G90" s="41"/>
      <c r="H90" s="41"/>
      <c r="I90" s="34"/>
      <c r="J90" s="40"/>
      <c r="K90" s="39"/>
    </row>
    <row r="91" spans="2:11" s="32" customFormat="1" ht="23" x14ac:dyDescent="0.95">
      <c r="B91" s="114" t="s">
        <v>119</v>
      </c>
      <c r="C91" s="114"/>
      <c r="D91" s="114"/>
      <c r="E91" s="37">
        <v>0</v>
      </c>
      <c r="F91" s="41"/>
      <c r="G91" s="34">
        <v>2</v>
      </c>
      <c r="H91" s="34">
        <v>2</v>
      </c>
      <c r="I91" s="42">
        <v>4</v>
      </c>
      <c r="J91" s="43">
        <f>I91*H91*G91*E91</f>
        <v>0</v>
      </c>
      <c r="K91" s="39"/>
    </row>
    <row r="92" spans="2:11" s="32" customFormat="1" ht="23" x14ac:dyDescent="0.95">
      <c r="B92" s="115" t="s">
        <v>148</v>
      </c>
      <c r="C92" s="115"/>
      <c r="D92" s="115"/>
      <c r="E92" s="31"/>
      <c r="F92" s="41"/>
      <c r="G92" s="41"/>
      <c r="H92" s="41"/>
      <c r="I92" s="42"/>
      <c r="J92" s="43">
        <f>SUM(J91:J91)</f>
        <v>0</v>
      </c>
      <c r="K92" s="34" t="s">
        <v>16</v>
      </c>
    </row>
    <row r="93" spans="2:11" s="32" customFormat="1" ht="23" x14ac:dyDescent="0.95">
      <c r="B93" s="34"/>
      <c r="C93" s="44"/>
      <c r="D93" s="34"/>
      <c r="E93" s="31"/>
      <c r="F93" s="41"/>
      <c r="G93" s="41"/>
      <c r="H93" s="41"/>
      <c r="I93" s="42"/>
      <c r="J93" s="34"/>
      <c r="K93" s="34"/>
    </row>
    <row r="94" spans="2:11" s="32" customFormat="1" x14ac:dyDescent="0.9">
      <c r="B94" s="24"/>
      <c r="C94" s="23"/>
      <c r="D94" s="23"/>
      <c r="E94" s="25"/>
      <c r="F94" s="25"/>
      <c r="G94" s="25"/>
      <c r="H94" s="25"/>
      <c r="I94" s="23"/>
      <c r="J94" s="25"/>
      <c r="K94" s="24"/>
    </row>
    <row r="95" spans="2:11" s="32" customFormat="1" x14ac:dyDescent="0.9">
      <c r="B95" s="104" t="s">
        <v>149</v>
      </c>
      <c r="C95" s="104"/>
      <c r="D95" s="104"/>
      <c r="E95" s="45"/>
      <c r="F95" s="45"/>
      <c r="G95" s="25"/>
      <c r="H95" s="25"/>
      <c r="I95" s="23"/>
      <c r="J95" s="25"/>
      <c r="K95" s="24"/>
    </row>
    <row r="96" spans="2:11" s="32" customFormat="1" x14ac:dyDescent="0.9">
      <c r="B96" s="101" t="s">
        <v>150</v>
      </c>
      <c r="C96" s="101"/>
      <c r="D96" s="101"/>
      <c r="E96" s="46"/>
      <c r="F96" s="46"/>
      <c r="G96" s="25"/>
      <c r="H96" s="25"/>
      <c r="I96" s="23"/>
      <c r="J96" s="47">
        <f>J24</f>
        <v>0</v>
      </c>
      <c r="K96" s="24"/>
    </row>
    <row r="97" spans="1:30" s="32" customFormat="1" x14ac:dyDescent="0.9">
      <c r="B97" s="101" t="s">
        <v>151</v>
      </c>
      <c r="C97" s="101"/>
      <c r="D97" s="101"/>
      <c r="E97" s="46"/>
      <c r="F97" s="46"/>
      <c r="G97" s="25"/>
      <c r="H97" s="25"/>
      <c r="I97" s="23"/>
      <c r="J97" s="47">
        <f>J96*0.1</f>
        <v>0</v>
      </c>
      <c r="K97" s="24"/>
    </row>
    <row r="98" spans="1:30" s="32" customFormat="1" x14ac:dyDescent="0.9">
      <c r="B98" s="105" t="s">
        <v>148</v>
      </c>
      <c r="C98" s="105"/>
      <c r="D98" s="105"/>
      <c r="E98" s="46"/>
      <c r="F98" s="46"/>
      <c r="G98" s="25"/>
      <c r="H98" s="25"/>
      <c r="I98" s="23"/>
      <c r="J98" s="47">
        <f>SUM(J96:J97)</f>
        <v>0</v>
      </c>
      <c r="K98" s="23" t="s">
        <v>20</v>
      </c>
    </row>
    <row r="99" spans="1:30" s="32" customFormat="1" x14ac:dyDescent="0.9">
      <c r="B99" s="105" t="s">
        <v>148</v>
      </c>
      <c r="C99" s="105"/>
      <c r="D99" s="105"/>
      <c r="E99" s="46"/>
      <c r="F99" s="46"/>
      <c r="G99" s="25"/>
      <c r="H99" s="25"/>
      <c r="I99" s="23"/>
      <c r="J99" s="47">
        <f>ROUND(J98,0)</f>
        <v>0</v>
      </c>
      <c r="K99" s="23" t="s">
        <v>20</v>
      </c>
    </row>
    <row r="100" spans="1:30" s="32" customFormat="1" x14ac:dyDescent="0.9">
      <c r="B100" s="104" t="s">
        <v>152</v>
      </c>
      <c r="C100" s="104"/>
      <c r="D100" s="104"/>
      <c r="E100" s="15"/>
      <c r="F100" s="25"/>
      <c r="G100" s="25"/>
      <c r="H100" s="25"/>
      <c r="I100" s="30"/>
      <c r="J100" s="23"/>
      <c r="K100" s="23"/>
    </row>
    <row r="101" spans="1:30" s="32" customFormat="1" x14ac:dyDescent="0.9">
      <c r="B101" s="101" t="s">
        <v>153</v>
      </c>
      <c r="C101" s="101"/>
      <c r="D101" s="101"/>
      <c r="E101" s="15"/>
      <c r="F101" s="15"/>
      <c r="G101" s="25"/>
      <c r="H101" s="25"/>
      <c r="I101" s="23"/>
      <c r="J101" s="47">
        <f>J25</f>
        <v>0</v>
      </c>
      <c r="K101" s="23"/>
    </row>
    <row r="102" spans="1:30" s="32" customFormat="1" x14ac:dyDescent="0.9">
      <c r="B102" s="101" t="s">
        <v>151</v>
      </c>
      <c r="C102" s="101"/>
      <c r="D102" s="101"/>
      <c r="E102" s="15"/>
      <c r="F102" s="15"/>
      <c r="G102" s="25"/>
      <c r="H102" s="25"/>
      <c r="I102" s="23"/>
      <c r="J102" s="47">
        <f>J101*0.1</f>
        <v>0</v>
      </c>
      <c r="K102" s="23"/>
    </row>
    <row r="103" spans="1:30" s="32" customFormat="1" x14ac:dyDescent="0.9">
      <c r="B103" s="105" t="s">
        <v>148</v>
      </c>
      <c r="C103" s="105"/>
      <c r="D103" s="105"/>
      <c r="E103" s="15"/>
      <c r="F103" s="15"/>
      <c r="G103" s="25"/>
      <c r="H103" s="25"/>
      <c r="I103" s="23"/>
      <c r="J103" s="47">
        <f>SUM(J101:J102)</f>
        <v>0</v>
      </c>
      <c r="K103" s="23" t="s">
        <v>9</v>
      </c>
    </row>
    <row r="104" spans="1:30" s="32" customFormat="1" x14ac:dyDescent="0.9">
      <c r="B104" s="16"/>
      <c r="C104" s="48"/>
      <c r="D104" s="48"/>
      <c r="E104" s="15"/>
      <c r="F104" s="15"/>
      <c r="G104" s="25"/>
      <c r="H104" s="25"/>
      <c r="I104" s="23"/>
      <c r="J104" s="47"/>
      <c r="K104" s="23"/>
    </row>
    <row r="105" spans="1:30" s="32" customFormat="1" x14ac:dyDescent="0.9">
      <c r="B105" s="106" t="s">
        <v>154</v>
      </c>
      <c r="C105" s="106"/>
      <c r="D105" s="106"/>
      <c r="E105" s="106"/>
      <c r="F105" s="15"/>
      <c r="G105" s="25"/>
      <c r="H105" s="25"/>
      <c r="I105" s="23"/>
      <c r="J105" s="47"/>
      <c r="K105" s="23"/>
    </row>
    <row r="106" spans="1:30" s="32" customFormat="1" x14ac:dyDescent="0.9">
      <c r="B106" s="101" t="s">
        <v>155</v>
      </c>
      <c r="C106" s="101"/>
      <c r="D106" s="101"/>
      <c r="E106" s="15"/>
      <c r="F106" s="15"/>
      <c r="G106" s="25"/>
      <c r="H106" s="25"/>
      <c r="I106" s="23"/>
      <c r="J106" s="47">
        <f>J103</f>
        <v>0</v>
      </c>
      <c r="K106" s="24" t="s">
        <v>9</v>
      </c>
    </row>
    <row r="107" spans="1:30" s="32" customFormat="1" x14ac:dyDescent="0.9">
      <c r="B107" s="101"/>
      <c r="C107" s="101"/>
      <c r="D107" s="101"/>
      <c r="E107" s="15"/>
      <c r="F107" s="15"/>
      <c r="G107" s="102">
        <v>0</v>
      </c>
      <c r="H107" s="102"/>
      <c r="I107" s="102"/>
      <c r="J107" s="47">
        <f>J106/0.3</f>
        <v>0</v>
      </c>
      <c r="K107" s="24"/>
    </row>
    <row r="108" spans="1:30" s="32" customFormat="1" x14ac:dyDescent="0.9">
      <c r="B108" s="101" t="s">
        <v>156</v>
      </c>
      <c r="C108" s="101"/>
      <c r="D108" s="101"/>
      <c r="E108" s="45"/>
      <c r="F108" s="45"/>
      <c r="G108" s="45"/>
      <c r="H108" s="25"/>
      <c r="I108" s="23"/>
      <c r="J108" s="47">
        <f>ROUND(J107,0)</f>
        <v>0</v>
      </c>
      <c r="K108" s="23" t="s">
        <v>22</v>
      </c>
    </row>
    <row r="109" spans="1:30" x14ac:dyDescent="0.9">
      <c r="B109" s="24"/>
      <c r="C109" s="23"/>
      <c r="D109" s="23"/>
      <c r="E109" s="25"/>
      <c r="F109" s="25"/>
      <c r="G109" s="25"/>
      <c r="H109" s="25"/>
      <c r="I109" s="23"/>
      <c r="J109" s="25"/>
      <c r="K109" s="25"/>
    </row>
    <row r="110" spans="1:30" x14ac:dyDescent="0.9">
      <c r="B110" s="104" t="s">
        <v>157</v>
      </c>
      <c r="C110" s="104"/>
      <c r="D110" s="104"/>
      <c r="E110" s="15"/>
      <c r="F110" s="15"/>
      <c r="G110" s="25"/>
      <c r="H110" s="25"/>
      <c r="I110" s="23"/>
      <c r="J110" s="25"/>
      <c r="K110" s="25"/>
    </row>
    <row r="111" spans="1:30" x14ac:dyDescent="0.9">
      <c r="B111" s="101" t="s">
        <v>158</v>
      </c>
      <c r="C111" s="101"/>
      <c r="D111" s="101"/>
      <c r="E111" s="15"/>
      <c r="F111" s="15"/>
      <c r="G111" s="102">
        <v>0</v>
      </c>
      <c r="H111" s="102"/>
      <c r="I111" s="102"/>
      <c r="J111" s="47">
        <f>J108*1</f>
        <v>0</v>
      </c>
      <c r="K111" s="23" t="s">
        <v>44</v>
      </c>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4" t="s">
        <v>159</v>
      </c>
      <c r="C114" s="104"/>
      <c r="D114" s="104"/>
      <c r="E114" s="15"/>
      <c r="F114" s="15"/>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1" t="s">
        <v>160</v>
      </c>
      <c r="C115" s="101"/>
      <c r="D115" s="101"/>
      <c r="E115" s="15"/>
      <c r="F115" s="15"/>
      <c r="G115" s="102">
        <v>0</v>
      </c>
      <c r="H115" s="102"/>
      <c r="I115" s="102"/>
      <c r="J115" s="47">
        <f>J112*1</f>
        <v>0</v>
      </c>
      <c r="K115" s="23" t="s">
        <v>44</v>
      </c>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x14ac:dyDescent="0.9">
      <c r="B117" s="103"/>
      <c r="C117" s="103"/>
      <c r="D117" s="103"/>
      <c r="E117" s="15"/>
      <c r="F117" s="15"/>
      <c r="G117" s="25"/>
      <c r="H117" s="25"/>
      <c r="I117" s="23"/>
      <c r="J117" s="24"/>
      <c r="K117" s="25"/>
    </row>
  </sheetData>
  <mergeCells count="144">
    <mergeCell ref="B115:D115"/>
    <mergeCell ref="G115:I115"/>
    <mergeCell ref="B117:D117"/>
    <mergeCell ref="G107:I107"/>
    <mergeCell ref="B108:D108"/>
    <mergeCell ref="B110:D110"/>
    <mergeCell ref="B111:D111"/>
    <mergeCell ref="G111:I111"/>
    <mergeCell ref="B114:D114"/>
    <mergeCell ref="B101:D101"/>
    <mergeCell ref="B102:D102"/>
    <mergeCell ref="B103:D103"/>
    <mergeCell ref="B105:E105"/>
    <mergeCell ref="B106:D106"/>
    <mergeCell ref="B107:D107"/>
    <mergeCell ref="B95:D95"/>
    <mergeCell ref="B96:D96"/>
    <mergeCell ref="B97:D97"/>
    <mergeCell ref="B98:D98"/>
    <mergeCell ref="B99:D99"/>
    <mergeCell ref="B100:D100"/>
    <mergeCell ref="C86:E86"/>
    <mergeCell ref="F86:G86"/>
    <mergeCell ref="B87:D87"/>
    <mergeCell ref="B90:E90"/>
    <mergeCell ref="B91:D91"/>
    <mergeCell ref="B92:D92"/>
    <mergeCell ref="C83:E83"/>
    <mergeCell ref="F83:G83"/>
    <mergeCell ref="C84:E84"/>
    <mergeCell ref="F84:G84"/>
    <mergeCell ref="C85:E85"/>
    <mergeCell ref="F85:G85"/>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28:D28"/>
    <mergeCell ref="C29:D29"/>
    <mergeCell ref="B34:J34"/>
    <mergeCell ref="C36:E36"/>
    <mergeCell ref="F36:G36"/>
    <mergeCell ref="C37:E37"/>
    <mergeCell ref="F37:G37"/>
    <mergeCell ref="B15:K15"/>
    <mergeCell ref="C23:D23"/>
    <mergeCell ref="C24:D24"/>
    <mergeCell ref="C25:D25"/>
    <mergeCell ref="C26:D26"/>
    <mergeCell ref="C27:D27"/>
    <mergeCell ref="E10:K10"/>
    <mergeCell ref="B13:B14"/>
    <mergeCell ref="C13:C14"/>
    <mergeCell ref="D13:D14"/>
    <mergeCell ref="E13:E14"/>
    <mergeCell ref="G13:I13"/>
    <mergeCell ref="J13:J14"/>
    <mergeCell ref="K13:K14"/>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47DAC-F15A-4264-B8F3-960DB45410D3}">
  <sheetPr>
    <tabColor rgb="FFFFFF00"/>
  </sheetPr>
  <dimension ref="A1:AD117"/>
  <sheetViews>
    <sheetView view="pageBreakPreview" topLeftCell="D20" zoomScale="60" zoomScaleNormal="67" workbookViewId="0">
      <selection activeCell="J21" sqref="J21"/>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196</v>
      </c>
    </row>
    <row r="5" spans="1:11" ht="21" customHeight="1" x14ac:dyDescent="0.9">
      <c r="B5" s="15" t="s">
        <v>101</v>
      </c>
      <c r="C5" s="16" t="s">
        <v>361</v>
      </c>
    </row>
    <row r="6" spans="1:11" ht="21" customHeight="1" x14ac:dyDescent="0.9">
      <c r="B6" s="15" t="s">
        <v>102</v>
      </c>
      <c r="C6" s="16"/>
    </row>
    <row r="7" spans="1:11" ht="21" customHeight="1" x14ac:dyDescent="0.9">
      <c r="B7" s="15" t="s">
        <v>103</v>
      </c>
      <c r="C7" s="16">
        <v>1</v>
      </c>
    </row>
    <row r="8" spans="1:11" ht="21" customHeight="1" x14ac:dyDescent="0.9">
      <c r="B8" s="15" t="s">
        <v>104</v>
      </c>
      <c r="C8" s="16" t="s">
        <v>362</v>
      </c>
    </row>
    <row r="9" spans="1:11" ht="41.4" customHeight="1" x14ac:dyDescent="0.9">
      <c r="B9" s="17" t="s">
        <v>105</v>
      </c>
      <c r="C9" s="16">
        <f>C7+1</f>
        <v>2</v>
      </c>
    </row>
    <row r="10" spans="1:11" ht="21" customHeight="1" x14ac:dyDescent="0.9">
      <c r="B10" s="15" t="s">
        <v>106</v>
      </c>
      <c r="C10" s="16" t="s">
        <v>223</v>
      </c>
      <c r="E10" s="124"/>
      <c r="F10" s="124"/>
      <c r="G10" s="124"/>
      <c r="H10" s="124"/>
      <c r="I10" s="124"/>
      <c r="J10" s="124"/>
      <c r="K10" s="124"/>
    </row>
    <row r="11" spans="1:11" ht="21" customHeight="1" x14ac:dyDescent="0.9">
      <c r="B11" s="15" t="s">
        <v>107</v>
      </c>
      <c r="C11" s="16" t="s">
        <v>342</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241</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38.5+3.5+3.5</f>
        <v>45.5</v>
      </c>
      <c r="H16" s="23"/>
      <c r="I16" s="24"/>
      <c r="J16" s="23"/>
      <c r="K16" s="23" t="s">
        <v>213</v>
      </c>
    </row>
    <row r="17" spans="2:11" ht="56.15" customHeight="1" x14ac:dyDescent="0.9">
      <c r="B17" s="23" t="s">
        <v>344</v>
      </c>
      <c r="C17" s="22" t="s">
        <v>365</v>
      </c>
      <c r="D17" s="23" t="s">
        <v>347</v>
      </c>
      <c r="E17" s="23" t="s">
        <v>345</v>
      </c>
      <c r="F17" s="23">
        <v>8</v>
      </c>
      <c r="G17" s="23"/>
      <c r="H17" s="23"/>
      <c r="I17" s="23"/>
      <c r="J17" s="23">
        <f>F17</f>
        <v>8</v>
      </c>
      <c r="K17" s="23" t="s">
        <v>346</v>
      </c>
    </row>
    <row r="18" spans="2:11" ht="56.15" customHeight="1" x14ac:dyDescent="0.9">
      <c r="B18" s="23" t="s">
        <v>352</v>
      </c>
      <c r="C18" s="22" t="s">
        <v>363</v>
      </c>
      <c r="D18" s="23" t="s">
        <v>354</v>
      </c>
      <c r="E18" s="23" t="s">
        <v>364</v>
      </c>
      <c r="F18" s="23">
        <v>1</v>
      </c>
      <c r="G18" s="23">
        <v>12</v>
      </c>
      <c r="H18" s="23"/>
      <c r="I18" s="23"/>
      <c r="J18" s="23">
        <f>G18*F18</f>
        <v>12</v>
      </c>
      <c r="K18" s="22" t="s">
        <v>360</v>
      </c>
    </row>
    <row r="19" spans="2:11" ht="56.15" customHeight="1" x14ac:dyDescent="0.9">
      <c r="B19" s="22" t="s">
        <v>366</v>
      </c>
      <c r="C19" s="23" t="s">
        <v>201</v>
      </c>
      <c r="D19" s="23" t="s">
        <v>202</v>
      </c>
      <c r="E19" s="23" t="s">
        <v>367</v>
      </c>
      <c r="F19" s="23">
        <v>2</v>
      </c>
      <c r="G19" s="23">
        <v>12</v>
      </c>
      <c r="H19" s="23">
        <v>3.5</v>
      </c>
      <c r="I19" s="23"/>
      <c r="J19" s="23"/>
      <c r="K19" s="23" t="s">
        <v>368</v>
      </c>
    </row>
    <row r="20" spans="2:11" ht="68.400000000000006" customHeight="1" x14ac:dyDescent="0.9">
      <c r="B20" s="23" t="s">
        <v>369</v>
      </c>
      <c r="C20" s="23" t="s">
        <v>370</v>
      </c>
      <c r="D20" s="23" t="s">
        <v>371</v>
      </c>
      <c r="E20" s="23" t="s">
        <v>249</v>
      </c>
      <c r="F20" s="23">
        <v>3</v>
      </c>
      <c r="G20" s="23"/>
      <c r="H20" s="23"/>
      <c r="I20" s="23"/>
      <c r="J20" s="23">
        <v>0</v>
      </c>
      <c r="K20" s="23" t="s">
        <v>372</v>
      </c>
    </row>
    <row r="21" spans="2:11" x14ac:dyDescent="0.9">
      <c r="B21" s="24"/>
      <c r="C21" s="23"/>
      <c r="D21" s="23"/>
      <c r="E21" s="25"/>
      <c r="F21" s="25"/>
      <c r="G21" s="25"/>
      <c r="H21" s="25"/>
      <c r="I21" s="25"/>
      <c r="J21" s="25"/>
      <c r="K21" s="24"/>
    </row>
    <row r="22" spans="2:11" ht="22.5" customHeight="1" x14ac:dyDescent="0.9">
      <c r="B22" s="26" t="s">
        <v>120</v>
      </c>
      <c r="C22" s="16"/>
      <c r="D22" s="16"/>
      <c r="E22" s="27"/>
      <c r="F22" s="27"/>
      <c r="G22" s="28"/>
      <c r="H22" s="25"/>
      <c r="I22" s="21"/>
      <c r="J22" s="29"/>
      <c r="K22" s="24"/>
    </row>
    <row r="23" spans="2:11" ht="22.5" customHeight="1" x14ac:dyDescent="0.9">
      <c r="B23" s="26"/>
      <c r="C23" s="123" t="s">
        <v>121</v>
      </c>
      <c r="D23" s="123"/>
      <c r="E23" s="27"/>
      <c r="F23" s="27"/>
      <c r="G23" s="28"/>
      <c r="H23" s="25"/>
      <c r="I23" s="16" t="s">
        <v>13</v>
      </c>
      <c r="J23" s="29">
        <v>0</v>
      </c>
      <c r="K23" s="24"/>
    </row>
    <row r="24" spans="2:11" ht="22.5" customHeight="1" x14ac:dyDescent="0.9">
      <c r="B24" s="26"/>
      <c r="C24" s="119" t="s">
        <v>122</v>
      </c>
      <c r="D24" s="119"/>
      <c r="E24" s="22"/>
      <c r="F24" s="22"/>
      <c r="G24" s="23"/>
      <c r="H24" s="23"/>
      <c r="I24" s="16" t="s">
        <v>13</v>
      </c>
      <c r="J24" s="29">
        <v>0</v>
      </c>
      <c r="K24" s="24"/>
    </row>
    <row r="25" spans="2:11" ht="22.5" customHeight="1" x14ac:dyDescent="0.9">
      <c r="B25" s="26"/>
      <c r="C25" s="119" t="s">
        <v>123</v>
      </c>
      <c r="D25" s="119"/>
      <c r="E25" s="22"/>
      <c r="F25" s="22"/>
      <c r="G25" s="23"/>
      <c r="H25" s="23"/>
      <c r="I25" s="16" t="s">
        <v>61</v>
      </c>
      <c r="J25" s="29">
        <v>0</v>
      </c>
      <c r="K25" s="24"/>
    </row>
    <row r="26" spans="2:11" ht="22.5" customHeight="1" x14ac:dyDescent="0.9">
      <c r="B26" s="26"/>
      <c r="C26" s="119" t="s">
        <v>124</v>
      </c>
      <c r="D26" s="119"/>
      <c r="E26" s="22"/>
      <c r="F26" s="22"/>
      <c r="G26" s="23"/>
      <c r="H26" s="23"/>
      <c r="I26" s="16" t="s">
        <v>61</v>
      </c>
      <c r="J26" s="29">
        <v>0</v>
      </c>
      <c r="K26" s="24"/>
    </row>
    <row r="27" spans="2:11" ht="22.5" customHeight="1" x14ac:dyDescent="0.9">
      <c r="B27" s="26"/>
      <c r="C27" s="106" t="s">
        <v>125</v>
      </c>
      <c r="D27" s="106"/>
      <c r="E27" s="22"/>
      <c r="F27" s="22"/>
      <c r="G27" s="23"/>
      <c r="H27" s="23"/>
      <c r="I27" s="16" t="s">
        <v>61</v>
      </c>
      <c r="J27" s="29">
        <v>0</v>
      </c>
      <c r="K27" s="24"/>
    </row>
    <row r="28" spans="2:11" ht="22.5" customHeight="1" x14ac:dyDescent="0.9">
      <c r="B28" s="26"/>
      <c r="C28" s="119" t="s">
        <v>126</v>
      </c>
      <c r="D28" s="119"/>
      <c r="E28" s="22"/>
      <c r="F28" s="22"/>
      <c r="G28" s="23"/>
      <c r="H28" s="23"/>
      <c r="I28" s="16" t="s">
        <v>16</v>
      </c>
      <c r="J28" s="29">
        <v>0</v>
      </c>
      <c r="K28" s="24"/>
    </row>
    <row r="29" spans="2:11" ht="22.5" customHeight="1" x14ac:dyDescent="0.9">
      <c r="B29" s="24"/>
      <c r="C29" s="102"/>
      <c r="D29" s="102"/>
      <c r="E29" s="25"/>
      <c r="F29" s="25"/>
      <c r="G29" s="25"/>
      <c r="H29" s="25"/>
      <c r="I29" s="25"/>
      <c r="J29" s="29"/>
      <c r="K29" s="24"/>
    </row>
    <row r="30" spans="2:11" ht="21.65" customHeight="1" x14ac:dyDescent="0.9">
      <c r="B30" s="24"/>
      <c r="C30" s="25"/>
      <c r="D30" s="25"/>
      <c r="E30" s="25"/>
      <c r="F30" s="25"/>
      <c r="G30" s="25"/>
      <c r="H30" s="25"/>
      <c r="I30" s="25"/>
      <c r="J30" s="29"/>
      <c r="K30" s="30"/>
    </row>
    <row r="31" spans="2:11" ht="21.65" customHeight="1" x14ac:dyDescent="0.9">
      <c r="B31" s="22"/>
      <c r="C31" s="25"/>
      <c r="D31" s="25"/>
      <c r="E31" s="25"/>
      <c r="F31" s="25"/>
      <c r="G31" s="25"/>
      <c r="H31" s="25"/>
      <c r="I31" s="25"/>
      <c r="J31" s="29"/>
      <c r="K31" s="30"/>
    </row>
    <row r="32" spans="2:11" x14ac:dyDescent="0.9">
      <c r="B32" s="22"/>
      <c r="C32" s="22"/>
      <c r="D32" s="22"/>
      <c r="E32" s="22"/>
      <c r="F32" s="22"/>
      <c r="G32" s="25"/>
      <c r="H32" s="25"/>
      <c r="I32" s="25"/>
      <c r="J32" s="30"/>
      <c r="K32" s="24"/>
    </row>
    <row r="33" spans="2:11" x14ac:dyDescent="0.9">
      <c r="B33" s="24"/>
      <c r="C33" s="23"/>
      <c r="D33" s="23"/>
      <c r="E33" s="25"/>
      <c r="F33" s="25"/>
      <c r="G33" s="25"/>
      <c r="H33" s="25"/>
      <c r="I33" s="25"/>
      <c r="J33" s="25"/>
      <c r="K33" s="24"/>
    </row>
    <row r="34" spans="2:11" ht="23" x14ac:dyDescent="0.9">
      <c r="B34" s="120" t="s">
        <v>127</v>
      </c>
      <c r="C34" s="120"/>
      <c r="D34" s="120"/>
      <c r="E34" s="120"/>
      <c r="F34" s="120"/>
      <c r="G34" s="120"/>
      <c r="H34" s="120"/>
      <c r="I34" s="120"/>
      <c r="J34" s="120"/>
      <c r="K34" s="24"/>
    </row>
    <row r="35" spans="2:11" x14ac:dyDescent="0.9">
      <c r="B35" s="23"/>
      <c r="C35" s="23"/>
      <c r="D35" s="23"/>
      <c r="E35" s="25"/>
      <c r="F35" s="25"/>
      <c r="G35" s="25"/>
      <c r="H35" s="25"/>
      <c r="I35" s="25"/>
      <c r="J35" s="25"/>
      <c r="K35" s="24"/>
    </row>
    <row r="36" spans="2:11" s="32" customFormat="1" ht="29.15" customHeight="1" x14ac:dyDescent="0.9">
      <c r="B36" s="27" t="s">
        <v>0</v>
      </c>
      <c r="C36" s="121" t="s">
        <v>1</v>
      </c>
      <c r="D36" s="121"/>
      <c r="E36" s="121"/>
      <c r="F36" s="121" t="s">
        <v>2</v>
      </c>
      <c r="G36" s="121"/>
      <c r="H36" s="16" t="s">
        <v>3</v>
      </c>
      <c r="I36" s="16" t="s">
        <v>4</v>
      </c>
      <c r="J36" s="16" t="s">
        <v>128</v>
      </c>
      <c r="K36" s="16" t="s">
        <v>129</v>
      </c>
    </row>
    <row r="37" spans="2:11" s="32" customFormat="1" ht="162" customHeight="1" x14ac:dyDescent="0.9">
      <c r="B37" s="33">
        <v>1</v>
      </c>
      <c r="C37" s="116" t="s">
        <v>162</v>
      </c>
      <c r="D37" s="116"/>
      <c r="E37" s="116"/>
      <c r="F37" s="117" t="s">
        <v>6</v>
      </c>
      <c r="G37" s="117"/>
      <c r="H37" s="34" t="s">
        <v>130</v>
      </c>
      <c r="I37" s="35">
        <v>0</v>
      </c>
      <c r="J37" s="36"/>
      <c r="K37" s="33"/>
    </row>
    <row r="38" spans="2:11" s="32" customFormat="1" ht="209.5" customHeight="1" x14ac:dyDescent="0.9">
      <c r="B38" s="33">
        <v>2</v>
      </c>
      <c r="C38" s="116" t="s">
        <v>163</v>
      </c>
      <c r="D38" s="116"/>
      <c r="E38" s="116"/>
      <c r="F38" s="117" t="s">
        <v>8</v>
      </c>
      <c r="G38" s="117"/>
      <c r="H38" s="33" t="s">
        <v>9</v>
      </c>
      <c r="I38" s="33"/>
      <c r="J38" s="36"/>
      <c r="K38" s="33"/>
    </row>
    <row r="39" spans="2:11" s="32" customFormat="1" ht="236.5" customHeight="1" x14ac:dyDescent="0.9">
      <c r="B39" s="33">
        <v>3</v>
      </c>
      <c r="C39" s="116" t="s">
        <v>164</v>
      </c>
      <c r="D39" s="116"/>
      <c r="E39" s="116"/>
      <c r="F39" s="117" t="s">
        <v>10</v>
      </c>
      <c r="G39" s="117"/>
      <c r="H39" s="33" t="s">
        <v>11</v>
      </c>
      <c r="I39" s="33"/>
      <c r="J39" s="36"/>
      <c r="K39" s="33"/>
    </row>
    <row r="40" spans="2:11" s="32" customFormat="1" ht="195" customHeight="1" x14ac:dyDescent="0.9">
      <c r="B40" s="33">
        <v>4</v>
      </c>
      <c r="C40" s="116" t="s">
        <v>165</v>
      </c>
      <c r="D40" s="116"/>
      <c r="E40" s="116"/>
      <c r="F40" s="117" t="s">
        <v>12</v>
      </c>
      <c r="G40" s="117"/>
      <c r="H40" s="33" t="s">
        <v>13</v>
      </c>
      <c r="I40" s="33"/>
      <c r="J40" s="36"/>
      <c r="K40" s="33"/>
    </row>
    <row r="41" spans="2:11" s="32" customFormat="1" ht="88.4" customHeight="1" x14ac:dyDescent="0.9">
      <c r="B41" s="33">
        <v>5</v>
      </c>
      <c r="C41" s="116" t="s">
        <v>166</v>
      </c>
      <c r="D41" s="116"/>
      <c r="E41" s="116"/>
      <c r="F41" s="117" t="s">
        <v>14</v>
      </c>
      <c r="G41" s="117"/>
      <c r="H41" s="33" t="s">
        <v>9</v>
      </c>
      <c r="I41" s="35">
        <f>J16</f>
        <v>0</v>
      </c>
      <c r="J41" s="36"/>
      <c r="K41" s="33"/>
    </row>
    <row r="42" spans="2:11" s="32" customFormat="1" ht="272.5" customHeight="1" x14ac:dyDescent="0.9">
      <c r="B42" s="33">
        <v>6</v>
      </c>
      <c r="C42" s="116" t="s">
        <v>167</v>
      </c>
      <c r="D42" s="116"/>
      <c r="E42" s="116"/>
      <c r="F42" s="117" t="s">
        <v>15</v>
      </c>
      <c r="G42" s="117"/>
      <c r="H42" s="34" t="s">
        <v>16</v>
      </c>
      <c r="I42" s="35">
        <f>J92</f>
        <v>96</v>
      </c>
      <c r="J42" s="36"/>
      <c r="K42" s="33"/>
    </row>
    <row r="43" spans="2:11" s="32" customFormat="1" ht="192" customHeight="1" x14ac:dyDescent="0.9">
      <c r="B43" s="33">
        <v>7</v>
      </c>
      <c r="C43" s="116" t="s">
        <v>168</v>
      </c>
      <c r="D43" s="116"/>
      <c r="E43" s="116"/>
      <c r="F43" s="117" t="s">
        <v>17</v>
      </c>
      <c r="G43" s="117"/>
      <c r="H43" s="34" t="s">
        <v>18</v>
      </c>
      <c r="I43" s="33"/>
      <c r="J43" s="36"/>
      <c r="K43" s="33"/>
    </row>
    <row r="44" spans="2:11" s="32" customFormat="1" ht="232.75" customHeight="1" x14ac:dyDescent="0.9">
      <c r="B44" s="33">
        <v>8</v>
      </c>
      <c r="C44" s="116" t="s">
        <v>169</v>
      </c>
      <c r="D44" s="116"/>
      <c r="E44" s="116"/>
      <c r="F44" s="117" t="s">
        <v>161</v>
      </c>
      <c r="G44" s="117"/>
      <c r="H44" s="34" t="s">
        <v>20</v>
      </c>
      <c r="I44" s="33"/>
      <c r="J44" s="36"/>
      <c r="K44" s="33"/>
    </row>
    <row r="45" spans="2:11" s="32" customFormat="1" ht="292.5" customHeight="1" x14ac:dyDescent="0.9">
      <c r="B45" s="33">
        <v>9</v>
      </c>
      <c r="C45" s="116" t="s">
        <v>170</v>
      </c>
      <c r="D45" s="116"/>
      <c r="E45" s="116"/>
      <c r="F45" s="117" t="s">
        <v>21</v>
      </c>
      <c r="G45" s="117"/>
      <c r="H45" s="34" t="s">
        <v>22</v>
      </c>
      <c r="I45" s="33"/>
      <c r="J45" s="36"/>
      <c r="K45" s="33"/>
    </row>
    <row r="46" spans="2:11" s="32" customFormat="1" ht="262.64999999999998" customHeight="1" x14ac:dyDescent="0.9">
      <c r="B46" s="33">
        <v>10</v>
      </c>
      <c r="C46" s="116" t="s">
        <v>171</v>
      </c>
      <c r="D46" s="116"/>
      <c r="E46" s="116"/>
      <c r="F46" s="117" t="s">
        <v>23</v>
      </c>
      <c r="G46" s="117"/>
      <c r="H46" s="34" t="s">
        <v>22</v>
      </c>
      <c r="I46" s="33"/>
      <c r="J46" s="36"/>
      <c r="K46" s="33"/>
    </row>
    <row r="47" spans="2:11" s="32" customFormat="1" ht="249" customHeight="1" x14ac:dyDescent="0.9">
      <c r="B47" s="33">
        <v>11</v>
      </c>
      <c r="C47" s="116" t="s">
        <v>172</v>
      </c>
      <c r="D47" s="116"/>
      <c r="E47" s="116"/>
      <c r="F47" s="117" t="s">
        <v>24</v>
      </c>
      <c r="G47" s="117"/>
      <c r="H47" s="34" t="s">
        <v>22</v>
      </c>
      <c r="I47" s="33"/>
      <c r="J47" s="36"/>
      <c r="K47" s="33"/>
    </row>
    <row r="48" spans="2:11" s="32" customFormat="1" ht="145.65" customHeight="1" x14ac:dyDescent="0.9">
      <c r="B48" s="33">
        <v>12</v>
      </c>
      <c r="C48" s="116" t="s">
        <v>173</v>
      </c>
      <c r="D48" s="116"/>
      <c r="E48" s="116"/>
      <c r="F48" s="117" t="s">
        <v>25</v>
      </c>
      <c r="G48" s="117"/>
      <c r="H48" s="34" t="s">
        <v>22</v>
      </c>
      <c r="I48" s="33"/>
      <c r="J48" s="36"/>
      <c r="K48" s="33"/>
    </row>
    <row r="49" spans="2:11" s="32" customFormat="1" ht="282.64999999999998" customHeight="1" x14ac:dyDescent="0.9">
      <c r="B49" s="33">
        <v>13</v>
      </c>
      <c r="C49" s="116" t="s">
        <v>174</v>
      </c>
      <c r="D49" s="116"/>
      <c r="E49" s="116"/>
      <c r="F49" s="117" t="s">
        <v>26</v>
      </c>
      <c r="G49" s="117"/>
      <c r="H49" s="34" t="s">
        <v>22</v>
      </c>
      <c r="I49" s="33">
        <f>J17</f>
        <v>8</v>
      </c>
      <c r="J49" s="36"/>
      <c r="K49" s="33"/>
    </row>
    <row r="50" spans="2:11" s="32" customFormat="1" ht="166.75" customHeight="1" x14ac:dyDescent="0.9">
      <c r="B50" s="33">
        <v>14</v>
      </c>
      <c r="C50" s="116" t="s">
        <v>175</v>
      </c>
      <c r="D50" s="116"/>
      <c r="E50" s="116"/>
      <c r="F50" s="117" t="s">
        <v>27</v>
      </c>
      <c r="G50" s="117"/>
      <c r="H50" s="34" t="s">
        <v>22</v>
      </c>
      <c r="I50" s="33"/>
      <c r="J50" s="36"/>
      <c r="K50" s="33"/>
    </row>
    <row r="51" spans="2:11" s="32" customFormat="1" ht="270.64999999999998" customHeight="1" x14ac:dyDescent="0.9">
      <c r="B51" s="33">
        <v>15</v>
      </c>
      <c r="C51" s="116" t="s">
        <v>176</v>
      </c>
      <c r="D51" s="116"/>
      <c r="E51" s="116"/>
      <c r="F51" s="117" t="s">
        <v>28</v>
      </c>
      <c r="G51" s="117"/>
      <c r="H51" s="33" t="s">
        <v>9</v>
      </c>
      <c r="I51" s="33"/>
      <c r="J51" s="36"/>
      <c r="K51" s="33"/>
    </row>
    <row r="52" spans="2:11" s="32" customFormat="1" ht="267" customHeight="1" x14ac:dyDescent="0.9">
      <c r="B52" s="33">
        <v>16</v>
      </c>
      <c r="C52" s="116" t="s">
        <v>177</v>
      </c>
      <c r="D52" s="116"/>
      <c r="E52" s="116"/>
      <c r="F52" s="117" t="s">
        <v>29</v>
      </c>
      <c r="G52" s="117"/>
      <c r="H52" s="33" t="s">
        <v>13</v>
      </c>
      <c r="I52" s="33">
        <v>0</v>
      </c>
      <c r="J52" s="36"/>
      <c r="K52" s="33"/>
    </row>
    <row r="53" spans="2:11" s="32" customFormat="1" ht="52.75" customHeight="1" x14ac:dyDescent="0.9">
      <c r="B53" s="33">
        <v>17</v>
      </c>
      <c r="C53" s="113" t="s">
        <v>131</v>
      </c>
      <c r="D53" s="113"/>
      <c r="E53" s="113"/>
      <c r="F53" s="117" t="s">
        <v>132</v>
      </c>
      <c r="G53" s="117"/>
      <c r="H53" s="37"/>
      <c r="I53" s="33"/>
      <c r="J53" s="36"/>
      <c r="K53" s="33"/>
    </row>
    <row r="54" spans="2:11" s="32" customFormat="1" ht="87" customHeight="1" x14ac:dyDescent="0.9">
      <c r="B54" s="33">
        <v>18</v>
      </c>
      <c r="C54" s="116" t="s">
        <v>178</v>
      </c>
      <c r="D54" s="116"/>
      <c r="E54" s="116"/>
      <c r="F54" s="117" t="s">
        <v>30</v>
      </c>
      <c r="G54" s="117"/>
      <c r="H54" s="33" t="s">
        <v>9</v>
      </c>
      <c r="I54" s="33"/>
      <c r="J54" s="36"/>
      <c r="K54" s="33"/>
    </row>
    <row r="55" spans="2:11" s="32" customFormat="1" ht="163.4" customHeight="1" x14ac:dyDescent="0.9">
      <c r="B55" s="33">
        <v>19</v>
      </c>
      <c r="C55" s="116" t="s">
        <v>179</v>
      </c>
      <c r="D55" s="116"/>
      <c r="E55" s="116"/>
      <c r="F55" s="117" t="s">
        <v>31</v>
      </c>
      <c r="G55" s="117"/>
      <c r="H55" s="33" t="s">
        <v>9</v>
      </c>
      <c r="I55" s="35"/>
      <c r="J55" s="36"/>
      <c r="K55" s="23"/>
    </row>
    <row r="56" spans="2:11" s="32" customFormat="1" ht="122.4" customHeight="1" x14ac:dyDescent="0.9">
      <c r="B56" s="33">
        <v>20</v>
      </c>
      <c r="C56" s="116" t="s">
        <v>180</v>
      </c>
      <c r="D56" s="116"/>
      <c r="E56" s="116"/>
      <c r="F56" s="117" t="s">
        <v>32</v>
      </c>
      <c r="G56" s="117"/>
      <c r="H56" s="33" t="s">
        <v>9</v>
      </c>
      <c r="J56" s="36"/>
      <c r="K56" s="33"/>
    </row>
    <row r="57" spans="2:11" s="32" customFormat="1" ht="103.75" customHeight="1" x14ac:dyDescent="0.9">
      <c r="B57" s="33">
        <v>21</v>
      </c>
      <c r="C57" s="116" t="s">
        <v>181</v>
      </c>
      <c r="D57" s="116"/>
      <c r="E57" s="116"/>
      <c r="F57" s="117" t="s">
        <v>33</v>
      </c>
      <c r="G57" s="117"/>
      <c r="H57" s="33" t="s">
        <v>9</v>
      </c>
      <c r="I57" s="33">
        <f>J18</f>
        <v>12</v>
      </c>
      <c r="J57" s="36"/>
      <c r="K57" s="33"/>
    </row>
    <row r="58" spans="2:11" s="32" customFormat="1" ht="214.75" customHeight="1" x14ac:dyDescent="0.9">
      <c r="B58" s="33">
        <v>22</v>
      </c>
      <c r="C58" s="116" t="s">
        <v>182</v>
      </c>
      <c r="D58" s="116"/>
      <c r="E58" s="116"/>
      <c r="F58" s="117" t="s">
        <v>34</v>
      </c>
      <c r="G58" s="117"/>
      <c r="H58" s="33" t="s">
        <v>9</v>
      </c>
      <c r="I58" s="33"/>
      <c r="J58" s="36"/>
      <c r="K58" s="33"/>
    </row>
    <row r="59" spans="2:11" s="32" customFormat="1" ht="32.15" customHeight="1" x14ac:dyDescent="0.9">
      <c r="B59" s="33">
        <v>23</v>
      </c>
      <c r="C59" s="113" t="s">
        <v>133</v>
      </c>
      <c r="D59" s="113"/>
      <c r="E59" s="113"/>
      <c r="F59" s="117"/>
      <c r="G59" s="117"/>
      <c r="H59" s="26"/>
      <c r="I59" s="33"/>
      <c r="J59" s="36"/>
      <c r="K59" s="33"/>
    </row>
    <row r="60" spans="2:11" s="32" customFormat="1" ht="64.400000000000006" customHeight="1" x14ac:dyDescent="0.9">
      <c r="B60" s="33">
        <v>24</v>
      </c>
      <c r="C60" s="116" t="s">
        <v>183</v>
      </c>
      <c r="D60" s="116"/>
      <c r="E60" s="116"/>
      <c r="F60" s="117" t="s">
        <v>35</v>
      </c>
      <c r="G60" s="117"/>
      <c r="H60" s="33"/>
      <c r="I60" s="33"/>
      <c r="J60" s="36"/>
      <c r="K60" s="24"/>
    </row>
    <row r="61" spans="2:11" s="32" customFormat="1" ht="102.65" customHeight="1" x14ac:dyDescent="0.9">
      <c r="B61" s="33">
        <v>25</v>
      </c>
      <c r="C61" s="116" t="s">
        <v>184</v>
      </c>
      <c r="D61" s="116"/>
      <c r="E61" s="116"/>
      <c r="F61" s="117" t="s">
        <v>36</v>
      </c>
      <c r="G61" s="117"/>
      <c r="H61" s="34" t="s">
        <v>22</v>
      </c>
      <c r="I61" s="35"/>
      <c r="J61" s="36"/>
      <c r="K61" s="23"/>
    </row>
    <row r="62" spans="2:11" s="32" customFormat="1" ht="216.65" customHeight="1" x14ac:dyDescent="0.9">
      <c r="B62" s="33">
        <v>26</v>
      </c>
      <c r="C62" s="116" t="s">
        <v>185</v>
      </c>
      <c r="D62" s="116"/>
      <c r="E62" s="116"/>
      <c r="F62" s="117" t="s">
        <v>37</v>
      </c>
      <c r="G62" s="117"/>
      <c r="H62" s="34" t="s">
        <v>22</v>
      </c>
      <c r="I62" s="33">
        <f>J20</f>
        <v>0</v>
      </c>
      <c r="J62" s="36"/>
      <c r="K62" s="33"/>
    </row>
    <row r="63" spans="2:11" s="32" customFormat="1" ht="180.65" customHeight="1" x14ac:dyDescent="0.9">
      <c r="B63" s="33">
        <v>27</v>
      </c>
      <c r="C63" s="116" t="s">
        <v>186</v>
      </c>
      <c r="D63" s="116"/>
      <c r="E63" s="116"/>
      <c r="F63" s="117" t="s">
        <v>38</v>
      </c>
      <c r="G63" s="117"/>
      <c r="H63" s="34" t="s">
        <v>9</v>
      </c>
      <c r="I63" s="33">
        <v>0</v>
      </c>
      <c r="J63" s="36"/>
      <c r="K63" s="33"/>
    </row>
    <row r="64" spans="2:11" s="32" customFormat="1" ht="153" customHeight="1" x14ac:dyDescent="0.9">
      <c r="B64" s="33">
        <v>28</v>
      </c>
      <c r="C64" s="116" t="s">
        <v>39</v>
      </c>
      <c r="D64" s="116"/>
      <c r="E64" s="116"/>
      <c r="F64" s="117" t="s">
        <v>40</v>
      </c>
      <c r="G64" s="117"/>
      <c r="H64" s="34" t="s">
        <v>9</v>
      </c>
      <c r="I64" s="33"/>
      <c r="J64" s="36"/>
      <c r="K64" s="33"/>
    </row>
    <row r="65" spans="2:11" s="32" customFormat="1" ht="111.65" customHeight="1" x14ac:dyDescent="0.9">
      <c r="B65" s="33">
        <v>29</v>
      </c>
      <c r="C65" s="116" t="s">
        <v>187</v>
      </c>
      <c r="D65" s="116"/>
      <c r="E65" s="116"/>
      <c r="F65" s="117" t="s">
        <v>41</v>
      </c>
      <c r="G65" s="117"/>
      <c r="H65" s="34" t="s">
        <v>9</v>
      </c>
      <c r="I65" s="35">
        <f>J103</f>
        <v>0</v>
      </c>
      <c r="J65" s="36"/>
      <c r="K65" s="33"/>
    </row>
    <row r="66" spans="2:11" s="32" customFormat="1" ht="241.75" customHeight="1" x14ac:dyDescent="0.9">
      <c r="B66" s="33">
        <v>30</v>
      </c>
      <c r="C66" s="116" t="s">
        <v>188</v>
      </c>
      <c r="D66" s="116"/>
      <c r="E66" s="116"/>
      <c r="F66" s="117" t="s">
        <v>42</v>
      </c>
      <c r="G66" s="117"/>
      <c r="H66" s="34" t="s">
        <v>22</v>
      </c>
      <c r="I66" s="35">
        <f>I67</f>
        <v>0</v>
      </c>
      <c r="J66" s="36"/>
      <c r="K66" s="33"/>
    </row>
    <row r="67" spans="2:11" s="32" customFormat="1" ht="249" customHeight="1" x14ac:dyDescent="0.9">
      <c r="B67" s="33">
        <v>31</v>
      </c>
      <c r="C67" s="116" t="s">
        <v>134</v>
      </c>
      <c r="D67" s="116"/>
      <c r="E67" s="116"/>
      <c r="F67" s="117" t="s">
        <v>43</v>
      </c>
      <c r="G67" s="117"/>
      <c r="H67" s="34" t="s">
        <v>44</v>
      </c>
      <c r="I67" s="35">
        <f>J108</f>
        <v>0</v>
      </c>
      <c r="J67" s="36"/>
      <c r="K67" s="33"/>
    </row>
    <row r="68" spans="2:11" s="32" customFormat="1" ht="138" customHeight="1" x14ac:dyDescent="0.9">
      <c r="B68" s="33">
        <v>32</v>
      </c>
      <c r="C68" s="116" t="s">
        <v>189</v>
      </c>
      <c r="D68" s="116"/>
      <c r="E68" s="116"/>
      <c r="F68" s="117" t="s">
        <v>45</v>
      </c>
      <c r="G68" s="117"/>
      <c r="H68" s="34" t="s">
        <v>46</v>
      </c>
      <c r="I68" s="35">
        <f>J99</f>
        <v>0</v>
      </c>
      <c r="J68" s="36"/>
      <c r="K68" s="33"/>
    </row>
    <row r="69" spans="2:11" s="32" customFormat="1" ht="166.75" customHeight="1" x14ac:dyDescent="0.9">
      <c r="B69" s="33">
        <v>33</v>
      </c>
      <c r="C69" s="116" t="s">
        <v>190</v>
      </c>
      <c r="D69" s="116"/>
      <c r="E69" s="116"/>
      <c r="F69" s="117" t="s">
        <v>47</v>
      </c>
      <c r="G69" s="117"/>
      <c r="H69" s="34" t="s">
        <v>44</v>
      </c>
      <c r="I69" s="35">
        <f>J103</f>
        <v>0</v>
      </c>
      <c r="J69" s="36"/>
      <c r="K69" s="33"/>
    </row>
    <row r="70" spans="2:11" s="32" customFormat="1" ht="165" customHeight="1" x14ac:dyDescent="0.9">
      <c r="B70" s="33">
        <v>34</v>
      </c>
      <c r="C70" s="116" t="s">
        <v>191</v>
      </c>
      <c r="D70" s="116"/>
      <c r="E70" s="116"/>
      <c r="F70" s="117" t="s">
        <v>48</v>
      </c>
      <c r="G70" s="117"/>
      <c r="H70" s="34" t="s">
        <v>20</v>
      </c>
      <c r="I70" s="33"/>
      <c r="J70" s="36"/>
      <c r="K70" s="33"/>
    </row>
    <row r="71" spans="2:11" s="32" customFormat="1" ht="409.5" customHeight="1" x14ac:dyDescent="0.9">
      <c r="B71" s="33">
        <v>35</v>
      </c>
      <c r="C71" s="116" t="s">
        <v>192</v>
      </c>
      <c r="D71" s="116"/>
      <c r="E71" s="116"/>
      <c r="F71" s="117" t="s">
        <v>49</v>
      </c>
      <c r="G71" s="117"/>
      <c r="H71" s="34" t="s">
        <v>16</v>
      </c>
      <c r="I71" s="33"/>
      <c r="J71" s="36"/>
      <c r="K71" s="33"/>
    </row>
    <row r="72" spans="2:11" s="32" customFormat="1" ht="201" customHeight="1" x14ac:dyDescent="0.9">
      <c r="B72" s="33">
        <v>36</v>
      </c>
      <c r="C72" s="116" t="s">
        <v>193</v>
      </c>
      <c r="D72" s="116"/>
      <c r="E72" s="116"/>
      <c r="F72" s="117" t="s">
        <v>50</v>
      </c>
      <c r="G72" s="117"/>
      <c r="H72" s="33" t="s">
        <v>13</v>
      </c>
      <c r="I72" s="33"/>
      <c r="J72" s="36"/>
      <c r="K72" s="33"/>
    </row>
    <row r="73" spans="2:11" s="32" customFormat="1" ht="201" customHeight="1" x14ac:dyDescent="0.9">
      <c r="B73" s="33">
        <v>37</v>
      </c>
      <c r="C73" s="116" t="s">
        <v>194</v>
      </c>
      <c r="D73" s="116"/>
      <c r="E73" s="116"/>
      <c r="F73" s="117" t="s">
        <v>51</v>
      </c>
      <c r="G73" s="117"/>
      <c r="H73" s="33" t="s">
        <v>13</v>
      </c>
      <c r="I73" s="33"/>
      <c r="J73" s="36"/>
      <c r="K73" s="33"/>
    </row>
    <row r="74" spans="2:11" s="32" customFormat="1" ht="141" customHeight="1" x14ac:dyDescent="0.9">
      <c r="B74" s="33">
        <v>38</v>
      </c>
      <c r="C74" s="116" t="s">
        <v>52</v>
      </c>
      <c r="D74" s="116"/>
      <c r="E74" s="116"/>
      <c r="F74" s="118" t="s">
        <v>53</v>
      </c>
      <c r="G74" s="118"/>
      <c r="H74" s="33" t="s">
        <v>13</v>
      </c>
      <c r="I74" s="30"/>
      <c r="J74" s="36"/>
      <c r="K74" s="33"/>
    </row>
    <row r="75" spans="2:11" s="32" customFormat="1" ht="228.65" customHeight="1" x14ac:dyDescent="0.9">
      <c r="B75" s="33">
        <v>39</v>
      </c>
      <c r="C75" s="116" t="s">
        <v>54</v>
      </c>
      <c r="D75" s="116"/>
      <c r="E75" s="116"/>
      <c r="F75" s="117" t="s">
        <v>55</v>
      </c>
      <c r="G75" s="117"/>
      <c r="H75" s="33" t="s">
        <v>13</v>
      </c>
      <c r="I75" s="30"/>
      <c r="J75" s="36"/>
      <c r="K75" s="33"/>
    </row>
    <row r="76" spans="2:11" s="32" customFormat="1" ht="228.65" customHeight="1" x14ac:dyDescent="0.9">
      <c r="B76" s="33">
        <v>40</v>
      </c>
      <c r="C76" s="107" t="s">
        <v>135</v>
      </c>
      <c r="D76" s="107"/>
      <c r="E76" s="107"/>
      <c r="F76" s="117" t="s">
        <v>57</v>
      </c>
      <c r="G76" s="117"/>
      <c r="H76" s="33" t="s">
        <v>58</v>
      </c>
      <c r="I76" s="30">
        <v>0</v>
      </c>
      <c r="J76" s="36"/>
      <c r="K76" s="33"/>
    </row>
    <row r="77" spans="2:11" s="32" customFormat="1" ht="228.65" customHeight="1" x14ac:dyDescent="0.9">
      <c r="B77" s="33">
        <v>41</v>
      </c>
      <c r="C77" s="116" t="s">
        <v>59</v>
      </c>
      <c r="D77" s="116"/>
      <c r="E77" s="116"/>
      <c r="F77" s="117" t="s">
        <v>60</v>
      </c>
      <c r="G77" s="117"/>
      <c r="H77" s="23" t="s">
        <v>61</v>
      </c>
      <c r="I77" s="33"/>
      <c r="J77" s="36"/>
      <c r="K77" s="33"/>
    </row>
    <row r="78" spans="2:11" s="32" customFormat="1" ht="201" customHeight="1" x14ac:dyDescent="0.9">
      <c r="B78" s="33">
        <v>42</v>
      </c>
      <c r="C78" s="107" t="s">
        <v>62</v>
      </c>
      <c r="D78" s="107"/>
      <c r="E78" s="107"/>
      <c r="F78" s="117" t="s">
        <v>63</v>
      </c>
      <c r="G78" s="117"/>
      <c r="H78" s="23" t="s">
        <v>61</v>
      </c>
      <c r="I78" s="33"/>
      <c r="J78" s="36"/>
      <c r="K78" s="33"/>
    </row>
    <row r="79" spans="2:11" s="32" customFormat="1" ht="145.65" customHeight="1" x14ac:dyDescent="0.9">
      <c r="B79" s="33">
        <v>43</v>
      </c>
      <c r="C79" s="116" t="s">
        <v>136</v>
      </c>
      <c r="D79" s="116"/>
      <c r="E79" s="116"/>
      <c r="F79" s="117" t="s">
        <v>63</v>
      </c>
      <c r="G79" s="117"/>
      <c r="H79" s="23" t="s">
        <v>22</v>
      </c>
      <c r="I79" s="33"/>
      <c r="J79" s="36"/>
      <c r="K79" s="33"/>
    </row>
    <row r="80" spans="2:11" s="32" customFormat="1" ht="161.5" customHeight="1" x14ac:dyDescent="0.9">
      <c r="B80" s="33">
        <v>44</v>
      </c>
      <c r="C80" s="116" t="s">
        <v>137</v>
      </c>
      <c r="D80" s="116"/>
      <c r="E80" s="116"/>
      <c r="F80" s="117" t="s">
        <v>66</v>
      </c>
      <c r="G80" s="117"/>
      <c r="H80" s="23" t="s">
        <v>13</v>
      </c>
      <c r="I80" s="33"/>
      <c r="J80" s="36"/>
      <c r="K80" s="33"/>
    </row>
    <row r="81" spans="2:11" s="32" customFormat="1" ht="161.5" customHeight="1" x14ac:dyDescent="0.9">
      <c r="B81" s="33">
        <v>45</v>
      </c>
      <c r="C81" s="116" t="s">
        <v>71</v>
      </c>
      <c r="D81" s="116"/>
      <c r="E81" s="116"/>
      <c r="F81" s="117" t="s">
        <v>72</v>
      </c>
      <c r="G81" s="117"/>
      <c r="H81" s="23" t="s">
        <v>67</v>
      </c>
      <c r="I81" s="33"/>
      <c r="J81" s="36"/>
      <c r="K81" s="33"/>
    </row>
    <row r="82" spans="2:11" s="32" customFormat="1" ht="136.4" customHeight="1" x14ac:dyDescent="0.9">
      <c r="B82" s="33">
        <v>46</v>
      </c>
      <c r="C82" s="116" t="s">
        <v>138</v>
      </c>
      <c r="D82" s="116"/>
      <c r="E82" s="116"/>
      <c r="F82" s="117" t="s">
        <v>92</v>
      </c>
      <c r="G82" s="117"/>
      <c r="H82" s="23" t="s">
        <v>13</v>
      </c>
      <c r="I82" s="35">
        <f>J19</f>
        <v>0</v>
      </c>
      <c r="J82" s="36"/>
      <c r="K82" s="33"/>
    </row>
    <row r="83" spans="2:11" s="32" customFormat="1" ht="168" customHeight="1" x14ac:dyDescent="0.9">
      <c r="B83" s="33">
        <v>47</v>
      </c>
      <c r="C83" s="116" t="s">
        <v>75</v>
      </c>
      <c r="D83" s="116"/>
      <c r="E83" s="116"/>
      <c r="F83" s="117" t="s">
        <v>76</v>
      </c>
      <c r="G83" s="117"/>
      <c r="H83" s="23" t="s">
        <v>58</v>
      </c>
      <c r="I83" s="35"/>
      <c r="J83" s="36"/>
      <c r="K83" s="33">
        <v>0</v>
      </c>
    </row>
    <row r="84" spans="2:11" s="32" customFormat="1" ht="176.4" customHeight="1" x14ac:dyDescent="0.9">
      <c r="B84" s="33">
        <v>48</v>
      </c>
      <c r="C84" s="116" t="s">
        <v>139</v>
      </c>
      <c r="D84" s="116"/>
      <c r="E84" s="116"/>
      <c r="F84" s="108" t="s">
        <v>69</v>
      </c>
      <c r="G84" s="109"/>
      <c r="H84" s="22" t="s">
        <v>140</v>
      </c>
      <c r="I84" s="38"/>
      <c r="J84" s="38"/>
      <c r="K84" s="38"/>
    </row>
    <row r="85" spans="2:11" s="32" customFormat="1" ht="162.65" customHeight="1" x14ac:dyDescent="0.9">
      <c r="B85" s="33">
        <v>49</v>
      </c>
      <c r="C85" s="107" t="s">
        <v>73</v>
      </c>
      <c r="D85" s="107"/>
      <c r="E85" s="107"/>
      <c r="F85" s="108" t="s">
        <v>141</v>
      </c>
      <c r="G85" s="109"/>
      <c r="H85" s="22" t="s">
        <v>11</v>
      </c>
      <c r="I85" s="22">
        <v>0</v>
      </c>
      <c r="J85" s="22"/>
      <c r="K85" s="22"/>
    </row>
    <row r="86" spans="2:11" s="32" customFormat="1" ht="196.4" customHeight="1" x14ac:dyDescent="0.9">
      <c r="B86" s="33">
        <v>50</v>
      </c>
      <c r="C86" s="107" t="s">
        <v>81</v>
      </c>
      <c r="D86" s="107"/>
      <c r="E86" s="107"/>
      <c r="F86" s="108" t="s">
        <v>94</v>
      </c>
      <c r="G86" s="109"/>
      <c r="H86" s="22" t="s">
        <v>140</v>
      </c>
      <c r="I86" s="22"/>
      <c r="J86" s="22"/>
      <c r="K86" s="22"/>
    </row>
    <row r="87" spans="2:11" s="32" customFormat="1" ht="23" x14ac:dyDescent="0.95">
      <c r="B87" s="110" t="s">
        <v>142</v>
      </c>
      <c r="C87" s="111"/>
      <c r="D87" s="112"/>
      <c r="E87" s="39" t="s">
        <v>143</v>
      </c>
      <c r="F87" s="39"/>
      <c r="G87" s="39" t="s">
        <v>144</v>
      </c>
      <c r="H87" s="39" t="s">
        <v>145</v>
      </c>
      <c r="I87" s="37" t="s">
        <v>146</v>
      </c>
      <c r="J87" s="39" t="s">
        <v>4</v>
      </c>
      <c r="K87" s="39" t="s">
        <v>3</v>
      </c>
    </row>
    <row r="88" spans="2:11" s="32" customFormat="1" ht="23" x14ac:dyDescent="0.95">
      <c r="B88" s="37"/>
      <c r="C88" s="37"/>
      <c r="D88" s="37"/>
      <c r="E88" s="39"/>
      <c r="F88" s="39"/>
      <c r="G88" s="39"/>
      <c r="H88" s="39"/>
      <c r="I88" s="37"/>
      <c r="J88" s="39"/>
      <c r="K88" s="39"/>
    </row>
    <row r="89" spans="2:11" s="32" customFormat="1" ht="14.4" customHeight="1" x14ac:dyDescent="0.95">
      <c r="B89" s="40"/>
      <c r="C89" s="37"/>
      <c r="D89" s="37"/>
      <c r="E89" s="39"/>
      <c r="F89" s="39"/>
      <c r="G89" s="39"/>
      <c r="H89" s="39"/>
      <c r="I89" s="37"/>
      <c r="J89" s="39"/>
      <c r="K89" s="39"/>
    </row>
    <row r="90" spans="2:11" s="32" customFormat="1" ht="23" x14ac:dyDescent="0.95">
      <c r="B90" s="113" t="s">
        <v>147</v>
      </c>
      <c r="C90" s="113"/>
      <c r="D90" s="113"/>
      <c r="E90" s="113"/>
      <c r="F90" s="41"/>
      <c r="G90" s="41"/>
      <c r="H90" s="41"/>
      <c r="I90" s="34"/>
      <c r="J90" s="40"/>
      <c r="K90" s="39"/>
    </row>
    <row r="91" spans="2:11" s="32" customFormat="1" ht="23" x14ac:dyDescent="0.95">
      <c r="B91" s="114" t="s">
        <v>119</v>
      </c>
      <c r="C91" s="114"/>
      <c r="D91" s="114"/>
      <c r="E91" s="37">
        <v>8</v>
      </c>
      <c r="F91" s="41"/>
      <c r="G91" s="34">
        <v>2</v>
      </c>
      <c r="H91" s="34">
        <v>2</v>
      </c>
      <c r="I91" s="42">
        <v>3</v>
      </c>
      <c r="J91" s="43">
        <f>I91*H91*G91*E91</f>
        <v>96</v>
      </c>
      <c r="K91" s="39"/>
    </row>
    <row r="92" spans="2:11" s="32" customFormat="1" ht="23" x14ac:dyDescent="0.95">
      <c r="B92" s="115" t="s">
        <v>148</v>
      </c>
      <c r="C92" s="115"/>
      <c r="D92" s="115"/>
      <c r="E92" s="31"/>
      <c r="F92" s="41"/>
      <c r="G92" s="41"/>
      <c r="H92" s="41"/>
      <c r="I92" s="42"/>
      <c r="J92" s="43">
        <f>SUM(J91:J91)</f>
        <v>96</v>
      </c>
      <c r="K92" s="34" t="s">
        <v>16</v>
      </c>
    </row>
    <row r="93" spans="2:11" s="32" customFormat="1" ht="23" x14ac:dyDescent="0.95">
      <c r="B93" s="34"/>
      <c r="C93" s="44"/>
      <c r="D93" s="34"/>
      <c r="E93" s="31"/>
      <c r="F93" s="41"/>
      <c r="G93" s="41"/>
      <c r="H93" s="41"/>
      <c r="I93" s="42"/>
      <c r="J93" s="34"/>
      <c r="K93" s="34"/>
    </row>
    <row r="94" spans="2:11" s="32" customFormat="1" x14ac:dyDescent="0.9">
      <c r="B94" s="24"/>
      <c r="C94" s="23"/>
      <c r="D94" s="23"/>
      <c r="E94" s="25"/>
      <c r="F94" s="25"/>
      <c r="G94" s="25"/>
      <c r="H94" s="25"/>
      <c r="I94" s="23"/>
      <c r="J94" s="25"/>
      <c r="K94" s="24"/>
    </row>
    <row r="95" spans="2:11" s="32" customFormat="1" x14ac:dyDescent="0.9">
      <c r="B95" s="104" t="s">
        <v>149</v>
      </c>
      <c r="C95" s="104"/>
      <c r="D95" s="104"/>
      <c r="E95" s="45"/>
      <c r="F95" s="45"/>
      <c r="G95" s="25"/>
      <c r="H95" s="25"/>
      <c r="I95" s="23"/>
      <c r="J95" s="25"/>
      <c r="K95" s="24"/>
    </row>
    <row r="96" spans="2:11" s="32" customFormat="1" x14ac:dyDescent="0.9">
      <c r="B96" s="101" t="s">
        <v>150</v>
      </c>
      <c r="C96" s="101"/>
      <c r="D96" s="101"/>
      <c r="E96" s="46"/>
      <c r="F96" s="46"/>
      <c r="G96" s="25"/>
      <c r="H96" s="25"/>
      <c r="I96" s="23"/>
      <c r="J96" s="47">
        <f>J24</f>
        <v>0</v>
      </c>
      <c r="K96" s="24"/>
    </row>
    <row r="97" spans="1:30" s="32" customFormat="1" x14ac:dyDescent="0.9">
      <c r="B97" s="101" t="s">
        <v>151</v>
      </c>
      <c r="C97" s="101"/>
      <c r="D97" s="101"/>
      <c r="E97" s="46"/>
      <c r="F97" s="46"/>
      <c r="G97" s="25"/>
      <c r="H97" s="25"/>
      <c r="I97" s="23"/>
      <c r="J97" s="47">
        <f>J96*0.1</f>
        <v>0</v>
      </c>
      <c r="K97" s="24"/>
    </row>
    <row r="98" spans="1:30" s="32" customFormat="1" x14ac:dyDescent="0.9">
      <c r="B98" s="105" t="s">
        <v>148</v>
      </c>
      <c r="C98" s="105"/>
      <c r="D98" s="105"/>
      <c r="E98" s="46"/>
      <c r="F98" s="46"/>
      <c r="G98" s="25"/>
      <c r="H98" s="25"/>
      <c r="I98" s="23"/>
      <c r="J98" s="47">
        <f>SUM(J96:J97)</f>
        <v>0</v>
      </c>
      <c r="K98" s="23" t="s">
        <v>20</v>
      </c>
    </row>
    <row r="99" spans="1:30" s="32" customFormat="1" x14ac:dyDescent="0.9">
      <c r="B99" s="105" t="s">
        <v>148</v>
      </c>
      <c r="C99" s="105"/>
      <c r="D99" s="105"/>
      <c r="E99" s="46"/>
      <c r="F99" s="46"/>
      <c r="G99" s="25"/>
      <c r="H99" s="25"/>
      <c r="I99" s="23"/>
      <c r="J99" s="47">
        <f>ROUND(J98,0)</f>
        <v>0</v>
      </c>
      <c r="K99" s="23" t="s">
        <v>20</v>
      </c>
    </row>
    <row r="100" spans="1:30" s="32" customFormat="1" x14ac:dyDescent="0.9">
      <c r="B100" s="104" t="s">
        <v>152</v>
      </c>
      <c r="C100" s="104"/>
      <c r="D100" s="104"/>
      <c r="E100" s="15"/>
      <c r="F100" s="25"/>
      <c r="G100" s="25"/>
      <c r="H100" s="25"/>
      <c r="I100" s="30"/>
      <c r="J100" s="23"/>
      <c r="K100" s="23"/>
    </row>
    <row r="101" spans="1:30" s="32" customFormat="1" x14ac:dyDescent="0.9">
      <c r="B101" s="101" t="s">
        <v>153</v>
      </c>
      <c r="C101" s="101"/>
      <c r="D101" s="101"/>
      <c r="E101" s="15"/>
      <c r="F101" s="15"/>
      <c r="G101" s="25"/>
      <c r="H101" s="25"/>
      <c r="I101" s="23"/>
      <c r="J101" s="47">
        <f>J25</f>
        <v>0</v>
      </c>
      <c r="K101" s="23"/>
    </row>
    <row r="102" spans="1:30" s="32" customFormat="1" x14ac:dyDescent="0.9">
      <c r="B102" s="101" t="s">
        <v>151</v>
      </c>
      <c r="C102" s="101"/>
      <c r="D102" s="101"/>
      <c r="E102" s="15"/>
      <c r="F102" s="15"/>
      <c r="G102" s="25"/>
      <c r="H102" s="25"/>
      <c r="I102" s="23"/>
      <c r="J102" s="47">
        <f>J101*0.1</f>
        <v>0</v>
      </c>
      <c r="K102" s="23"/>
    </row>
    <row r="103" spans="1:30" s="32" customFormat="1" x14ac:dyDescent="0.9">
      <c r="B103" s="105" t="s">
        <v>148</v>
      </c>
      <c r="C103" s="105"/>
      <c r="D103" s="105"/>
      <c r="E103" s="15"/>
      <c r="F103" s="15"/>
      <c r="G103" s="25"/>
      <c r="H103" s="25"/>
      <c r="I103" s="23"/>
      <c r="J103" s="47">
        <f>SUM(J101:J102)</f>
        <v>0</v>
      </c>
      <c r="K103" s="23" t="s">
        <v>9</v>
      </c>
    </row>
    <row r="104" spans="1:30" s="32" customFormat="1" x14ac:dyDescent="0.9">
      <c r="B104" s="16"/>
      <c r="C104" s="48"/>
      <c r="D104" s="48"/>
      <c r="E104" s="15"/>
      <c r="F104" s="15"/>
      <c r="G104" s="25"/>
      <c r="H104" s="25"/>
      <c r="I104" s="23"/>
      <c r="J104" s="47"/>
      <c r="K104" s="23"/>
    </row>
    <row r="105" spans="1:30" s="32" customFormat="1" x14ac:dyDescent="0.9">
      <c r="B105" s="106" t="s">
        <v>154</v>
      </c>
      <c r="C105" s="106"/>
      <c r="D105" s="106"/>
      <c r="E105" s="106"/>
      <c r="F105" s="15"/>
      <c r="G105" s="25"/>
      <c r="H105" s="25"/>
      <c r="I105" s="23"/>
      <c r="J105" s="47"/>
      <c r="K105" s="23"/>
    </row>
    <row r="106" spans="1:30" s="32" customFormat="1" x14ac:dyDescent="0.9">
      <c r="B106" s="101" t="s">
        <v>155</v>
      </c>
      <c r="C106" s="101"/>
      <c r="D106" s="101"/>
      <c r="E106" s="15"/>
      <c r="F106" s="15"/>
      <c r="G106" s="25"/>
      <c r="H106" s="25"/>
      <c r="I106" s="23"/>
      <c r="J106" s="47">
        <f>J103</f>
        <v>0</v>
      </c>
      <c r="K106" s="24" t="s">
        <v>9</v>
      </c>
    </row>
    <row r="107" spans="1:30" s="32" customFormat="1" x14ac:dyDescent="0.9">
      <c r="B107" s="101"/>
      <c r="C107" s="101"/>
      <c r="D107" s="101"/>
      <c r="E107" s="15"/>
      <c r="F107" s="15"/>
      <c r="G107" s="102">
        <v>0</v>
      </c>
      <c r="H107" s="102"/>
      <c r="I107" s="102"/>
      <c r="J107" s="47">
        <f>J106/0.3</f>
        <v>0</v>
      </c>
      <c r="K107" s="24"/>
    </row>
    <row r="108" spans="1:30" s="32" customFormat="1" x14ac:dyDescent="0.9">
      <c r="B108" s="101" t="s">
        <v>156</v>
      </c>
      <c r="C108" s="101"/>
      <c r="D108" s="101"/>
      <c r="E108" s="45"/>
      <c r="F108" s="45"/>
      <c r="G108" s="45"/>
      <c r="H108" s="25"/>
      <c r="I108" s="23"/>
      <c r="J108" s="47">
        <f>ROUND(J107,0)</f>
        <v>0</v>
      </c>
      <c r="K108" s="23" t="s">
        <v>22</v>
      </c>
    </row>
    <row r="109" spans="1:30" x14ac:dyDescent="0.9">
      <c r="B109" s="24"/>
      <c r="C109" s="23"/>
      <c r="D109" s="23"/>
      <c r="E109" s="25"/>
      <c r="F109" s="25"/>
      <c r="G109" s="25"/>
      <c r="H109" s="25"/>
      <c r="I109" s="23"/>
      <c r="J109" s="25"/>
      <c r="K109" s="25"/>
    </row>
    <row r="110" spans="1:30" x14ac:dyDescent="0.9">
      <c r="B110" s="104" t="s">
        <v>157</v>
      </c>
      <c r="C110" s="104"/>
      <c r="D110" s="104"/>
      <c r="E110" s="15"/>
      <c r="F110" s="15"/>
      <c r="G110" s="25"/>
      <c r="H110" s="25"/>
      <c r="I110" s="23"/>
      <c r="J110" s="25"/>
      <c r="K110" s="25"/>
    </row>
    <row r="111" spans="1:30" x14ac:dyDescent="0.9">
      <c r="B111" s="101" t="s">
        <v>158</v>
      </c>
      <c r="C111" s="101"/>
      <c r="D111" s="101"/>
      <c r="E111" s="15"/>
      <c r="F111" s="15"/>
      <c r="G111" s="102">
        <v>0</v>
      </c>
      <c r="H111" s="102"/>
      <c r="I111" s="102"/>
      <c r="J111" s="47">
        <f>J108*1</f>
        <v>0</v>
      </c>
      <c r="K111" s="23" t="s">
        <v>44</v>
      </c>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4" t="s">
        <v>159</v>
      </c>
      <c r="C114" s="104"/>
      <c r="D114" s="104"/>
      <c r="E114" s="15"/>
      <c r="F114" s="15"/>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1" t="s">
        <v>160</v>
      </c>
      <c r="C115" s="101"/>
      <c r="D115" s="101"/>
      <c r="E115" s="15"/>
      <c r="F115" s="15"/>
      <c r="G115" s="102">
        <v>0</v>
      </c>
      <c r="H115" s="102"/>
      <c r="I115" s="102"/>
      <c r="J115" s="47">
        <f>J112*1</f>
        <v>0</v>
      </c>
      <c r="K115" s="23" t="s">
        <v>44</v>
      </c>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x14ac:dyDescent="0.9">
      <c r="B117" s="103"/>
      <c r="C117" s="103"/>
      <c r="D117" s="103"/>
      <c r="E117" s="15"/>
      <c r="F117" s="15"/>
      <c r="G117" s="25"/>
      <c r="H117" s="25"/>
      <c r="I117" s="23"/>
      <c r="J117" s="24"/>
      <c r="K117" s="25"/>
    </row>
  </sheetData>
  <mergeCells count="144">
    <mergeCell ref="B115:D115"/>
    <mergeCell ref="G115:I115"/>
    <mergeCell ref="B117:D117"/>
    <mergeCell ref="G107:I107"/>
    <mergeCell ref="B108:D108"/>
    <mergeCell ref="B110:D110"/>
    <mergeCell ref="B111:D111"/>
    <mergeCell ref="G111:I111"/>
    <mergeCell ref="B114:D114"/>
    <mergeCell ref="B101:D101"/>
    <mergeCell ref="B102:D102"/>
    <mergeCell ref="B103:D103"/>
    <mergeCell ref="B105:E105"/>
    <mergeCell ref="B106:D106"/>
    <mergeCell ref="B107:D107"/>
    <mergeCell ref="B95:D95"/>
    <mergeCell ref="B96:D96"/>
    <mergeCell ref="B97:D97"/>
    <mergeCell ref="B98:D98"/>
    <mergeCell ref="B99:D99"/>
    <mergeCell ref="B100:D100"/>
    <mergeCell ref="C86:E86"/>
    <mergeCell ref="F86:G86"/>
    <mergeCell ref="B87:D87"/>
    <mergeCell ref="B90:E90"/>
    <mergeCell ref="B91:D91"/>
    <mergeCell ref="B92:D92"/>
    <mergeCell ref="C83:E83"/>
    <mergeCell ref="F83:G83"/>
    <mergeCell ref="C84:E84"/>
    <mergeCell ref="F84:G84"/>
    <mergeCell ref="C85:E85"/>
    <mergeCell ref="F85:G85"/>
    <mergeCell ref="C80:E80"/>
    <mergeCell ref="F80:G80"/>
    <mergeCell ref="C81:E81"/>
    <mergeCell ref="F81:G81"/>
    <mergeCell ref="C82:E82"/>
    <mergeCell ref="F82:G82"/>
    <mergeCell ref="C77:E77"/>
    <mergeCell ref="F77:G77"/>
    <mergeCell ref="C78:E78"/>
    <mergeCell ref="F78:G78"/>
    <mergeCell ref="C79:E79"/>
    <mergeCell ref="F79:G79"/>
    <mergeCell ref="C74:E74"/>
    <mergeCell ref="F74:G74"/>
    <mergeCell ref="C75:E75"/>
    <mergeCell ref="F75:G75"/>
    <mergeCell ref="C76:E76"/>
    <mergeCell ref="F76:G76"/>
    <mergeCell ref="C71:E71"/>
    <mergeCell ref="F71:G71"/>
    <mergeCell ref="C72:E72"/>
    <mergeCell ref="F72:G72"/>
    <mergeCell ref="C73:E73"/>
    <mergeCell ref="F73:G73"/>
    <mergeCell ref="C68:E68"/>
    <mergeCell ref="F68:G68"/>
    <mergeCell ref="C69:E69"/>
    <mergeCell ref="F69:G69"/>
    <mergeCell ref="C70:E70"/>
    <mergeCell ref="F70:G70"/>
    <mergeCell ref="C65:E65"/>
    <mergeCell ref="F65:G65"/>
    <mergeCell ref="C66:E66"/>
    <mergeCell ref="F66:G66"/>
    <mergeCell ref="C67:E67"/>
    <mergeCell ref="F67:G67"/>
    <mergeCell ref="C62:E62"/>
    <mergeCell ref="F62:G62"/>
    <mergeCell ref="C63:E63"/>
    <mergeCell ref="F63:G63"/>
    <mergeCell ref="C64:E64"/>
    <mergeCell ref="F64:G64"/>
    <mergeCell ref="C59:E59"/>
    <mergeCell ref="F59:G59"/>
    <mergeCell ref="C60:E60"/>
    <mergeCell ref="F60:G60"/>
    <mergeCell ref="C61:E61"/>
    <mergeCell ref="F61:G61"/>
    <mergeCell ref="C56:E56"/>
    <mergeCell ref="F56:G56"/>
    <mergeCell ref="C57:E57"/>
    <mergeCell ref="F57:G57"/>
    <mergeCell ref="C58:E58"/>
    <mergeCell ref="F58:G58"/>
    <mergeCell ref="C53:E53"/>
    <mergeCell ref="F53:G53"/>
    <mergeCell ref="C54:E54"/>
    <mergeCell ref="F54:G54"/>
    <mergeCell ref="C55:E55"/>
    <mergeCell ref="F55:G55"/>
    <mergeCell ref="C50:E50"/>
    <mergeCell ref="F50:G50"/>
    <mergeCell ref="C51:E51"/>
    <mergeCell ref="F51:G51"/>
    <mergeCell ref="C52:E52"/>
    <mergeCell ref="F52:G52"/>
    <mergeCell ref="C47:E47"/>
    <mergeCell ref="F47:G47"/>
    <mergeCell ref="C48:E48"/>
    <mergeCell ref="F48:G48"/>
    <mergeCell ref="C49:E49"/>
    <mergeCell ref="F49:G49"/>
    <mergeCell ref="C44:E44"/>
    <mergeCell ref="F44:G44"/>
    <mergeCell ref="C45:E45"/>
    <mergeCell ref="F45:G45"/>
    <mergeCell ref="C46:E46"/>
    <mergeCell ref="F46:G46"/>
    <mergeCell ref="C41:E41"/>
    <mergeCell ref="F41:G41"/>
    <mergeCell ref="C42:E42"/>
    <mergeCell ref="F42:G42"/>
    <mergeCell ref="C43:E43"/>
    <mergeCell ref="F43:G43"/>
    <mergeCell ref="C38:E38"/>
    <mergeCell ref="F38:G38"/>
    <mergeCell ref="C39:E39"/>
    <mergeCell ref="F39:G39"/>
    <mergeCell ref="C40:E40"/>
    <mergeCell ref="F40:G40"/>
    <mergeCell ref="C28:D28"/>
    <mergeCell ref="C29:D29"/>
    <mergeCell ref="B34:J34"/>
    <mergeCell ref="C36:E36"/>
    <mergeCell ref="F36:G36"/>
    <mergeCell ref="C37:E37"/>
    <mergeCell ref="F37:G37"/>
    <mergeCell ref="B15:K15"/>
    <mergeCell ref="C23:D23"/>
    <mergeCell ref="C24:D24"/>
    <mergeCell ref="C25:D25"/>
    <mergeCell ref="C26:D26"/>
    <mergeCell ref="C27:D27"/>
    <mergeCell ref="E10:K10"/>
    <mergeCell ref="B13:B14"/>
    <mergeCell ref="C13:C14"/>
    <mergeCell ref="D13:D14"/>
    <mergeCell ref="E13:E14"/>
    <mergeCell ref="G13:I13"/>
    <mergeCell ref="J13:J14"/>
    <mergeCell ref="K13:K14"/>
  </mergeCells>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2B061-C1EE-4E04-9214-F5C80A484732}">
  <sheetPr>
    <tabColor rgb="FFFFFF00"/>
    <pageSetUpPr fitToPage="1"/>
  </sheetPr>
  <dimension ref="A1:AD116"/>
  <sheetViews>
    <sheetView view="pageBreakPreview" topLeftCell="D19" zoomScale="60" zoomScaleNormal="61" workbookViewId="0">
      <selection activeCell="J20" sqref="J20"/>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196</v>
      </c>
    </row>
    <row r="5" spans="1:11" ht="21" customHeight="1" x14ac:dyDescent="0.9">
      <c r="B5" s="15" t="s">
        <v>101</v>
      </c>
      <c r="C5" s="16" t="s">
        <v>373</v>
      </c>
    </row>
    <row r="6" spans="1:11" ht="21" customHeight="1" x14ac:dyDescent="0.9">
      <c r="B6" s="15" t="s">
        <v>102</v>
      </c>
      <c r="C6" s="16"/>
    </row>
    <row r="7" spans="1:11" ht="21" customHeight="1" x14ac:dyDescent="0.9">
      <c r="B7" s="15" t="s">
        <v>103</v>
      </c>
      <c r="C7" s="16">
        <v>1</v>
      </c>
    </row>
    <row r="8" spans="1:11" ht="21" customHeight="1" x14ac:dyDescent="0.9">
      <c r="B8" s="15" t="s">
        <v>104</v>
      </c>
      <c r="C8" s="16" t="s">
        <v>362</v>
      </c>
    </row>
    <row r="9" spans="1:11" ht="41.4" customHeight="1" x14ac:dyDescent="0.9">
      <c r="B9" s="17" t="s">
        <v>105</v>
      </c>
      <c r="C9" s="16">
        <f>C7+1</f>
        <v>2</v>
      </c>
    </row>
    <row r="10" spans="1:11" ht="21" customHeight="1" x14ac:dyDescent="0.9">
      <c r="B10" s="15" t="s">
        <v>106</v>
      </c>
      <c r="C10" s="16" t="s">
        <v>223</v>
      </c>
      <c r="E10" s="124"/>
      <c r="F10" s="124"/>
      <c r="G10" s="124"/>
      <c r="H10" s="124"/>
      <c r="I10" s="124"/>
      <c r="J10" s="124"/>
      <c r="K10" s="124"/>
    </row>
    <row r="11" spans="1:11" ht="21" customHeight="1" x14ac:dyDescent="0.9">
      <c r="B11" s="15" t="s">
        <v>107</v>
      </c>
      <c r="C11" s="16" t="s">
        <v>342</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241</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38.5+3.5+3.5</f>
        <v>45.5</v>
      </c>
      <c r="H16" s="23"/>
      <c r="I16" s="24"/>
      <c r="J16" s="23"/>
      <c r="K16" s="23" t="s">
        <v>213</v>
      </c>
    </row>
    <row r="17" spans="2:11" ht="56.15" customHeight="1" x14ac:dyDescent="0.9">
      <c r="B17" s="23" t="s">
        <v>344</v>
      </c>
      <c r="C17" s="22" t="s">
        <v>365</v>
      </c>
      <c r="D17" s="23" t="s">
        <v>347</v>
      </c>
      <c r="E17" s="23" t="s">
        <v>345</v>
      </c>
      <c r="F17" s="23">
        <v>8</v>
      </c>
      <c r="G17" s="23"/>
      <c r="H17" s="23"/>
      <c r="I17" s="23"/>
      <c r="J17" s="23">
        <f>F17</f>
        <v>8</v>
      </c>
      <c r="K17" s="23" t="s">
        <v>346</v>
      </c>
    </row>
    <row r="18" spans="2:11" ht="56.15" customHeight="1" x14ac:dyDescent="0.9">
      <c r="B18" s="22" t="s">
        <v>366</v>
      </c>
      <c r="C18" s="23" t="s">
        <v>201</v>
      </c>
      <c r="D18" s="23" t="s">
        <v>202</v>
      </c>
      <c r="E18" s="23" t="s">
        <v>367</v>
      </c>
      <c r="F18" s="23">
        <v>2</v>
      </c>
      <c r="G18" s="23">
        <v>12</v>
      </c>
      <c r="H18" s="23">
        <v>3.5</v>
      </c>
      <c r="I18" s="23"/>
      <c r="J18" s="23"/>
      <c r="K18" s="23" t="s">
        <v>368</v>
      </c>
    </row>
    <row r="19" spans="2:11" ht="68.400000000000006" customHeight="1" x14ac:dyDescent="0.9">
      <c r="B19" s="23" t="s">
        <v>369</v>
      </c>
      <c r="C19" s="23" t="s">
        <v>370</v>
      </c>
      <c r="D19" s="23" t="s">
        <v>371</v>
      </c>
      <c r="E19" s="23" t="s">
        <v>249</v>
      </c>
      <c r="F19" s="23">
        <v>3</v>
      </c>
      <c r="G19" s="23"/>
      <c r="H19" s="23"/>
      <c r="I19" s="23"/>
      <c r="J19" s="23">
        <v>0</v>
      </c>
      <c r="K19" s="23" t="s">
        <v>372</v>
      </c>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v>0</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96</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f>J17</f>
        <v>8</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c r="J60" s="36"/>
      <c r="K60" s="23"/>
    </row>
    <row r="61" spans="2:11" s="32" customFormat="1" ht="216.65" customHeight="1" x14ac:dyDescent="0.9">
      <c r="B61" s="33">
        <v>26</v>
      </c>
      <c r="C61" s="116" t="s">
        <v>185</v>
      </c>
      <c r="D61" s="116"/>
      <c r="E61" s="116"/>
      <c r="F61" s="117" t="s">
        <v>37</v>
      </c>
      <c r="G61" s="117"/>
      <c r="H61" s="34" t="s">
        <v>22</v>
      </c>
      <c r="I61" s="33">
        <f>J19</f>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f>J102</f>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f>J18</f>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8</v>
      </c>
      <c r="F90" s="41"/>
      <c r="G90" s="34">
        <v>2</v>
      </c>
      <c r="H90" s="34">
        <v>2</v>
      </c>
      <c r="I90" s="42">
        <v>3</v>
      </c>
      <c r="J90" s="43">
        <f>I90*H90*G90*E90</f>
        <v>96</v>
      </c>
      <c r="K90" s="39"/>
    </row>
    <row r="91" spans="2:11" s="32" customFormat="1" ht="23" x14ac:dyDescent="0.95">
      <c r="B91" s="115" t="s">
        <v>148</v>
      </c>
      <c r="C91" s="115"/>
      <c r="D91" s="115"/>
      <c r="E91" s="31"/>
      <c r="F91" s="41"/>
      <c r="G91" s="41"/>
      <c r="H91" s="41"/>
      <c r="I91" s="42"/>
      <c r="J91" s="43">
        <f>SUM(J90:J90)</f>
        <v>96</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154</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157</v>
      </c>
      <c r="C109" s="104"/>
      <c r="D109" s="104"/>
      <c r="E109" s="15"/>
      <c r="F109" s="15"/>
      <c r="G109" s="25"/>
      <c r="H109" s="25"/>
      <c r="I109" s="23"/>
      <c r="J109" s="25"/>
      <c r="K109" s="25"/>
    </row>
    <row r="110" spans="1:30" x14ac:dyDescent="0.9">
      <c r="B110" s="101" t="s">
        <v>158</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14:D114"/>
    <mergeCell ref="G114:I114"/>
    <mergeCell ref="B116:D116"/>
    <mergeCell ref="G106:I106"/>
    <mergeCell ref="B107:D107"/>
    <mergeCell ref="B109:D109"/>
    <mergeCell ref="B110:D110"/>
    <mergeCell ref="G110:I110"/>
    <mergeCell ref="B113:D113"/>
    <mergeCell ref="B100:D100"/>
    <mergeCell ref="B101:D101"/>
    <mergeCell ref="B102:D102"/>
    <mergeCell ref="B104:E104"/>
    <mergeCell ref="B105:D105"/>
    <mergeCell ref="B106:D106"/>
    <mergeCell ref="B94:D94"/>
    <mergeCell ref="B95:D95"/>
    <mergeCell ref="B96:D96"/>
    <mergeCell ref="B97:D97"/>
    <mergeCell ref="B98:D98"/>
    <mergeCell ref="B99:D99"/>
    <mergeCell ref="C85:E85"/>
    <mergeCell ref="F85:G85"/>
    <mergeCell ref="B86:D86"/>
    <mergeCell ref="B89:E89"/>
    <mergeCell ref="B90:D90"/>
    <mergeCell ref="B91:D91"/>
    <mergeCell ref="C82:E82"/>
    <mergeCell ref="F82:G82"/>
    <mergeCell ref="C83:E83"/>
    <mergeCell ref="F83:G83"/>
    <mergeCell ref="C84:E84"/>
    <mergeCell ref="F84:G84"/>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7:E37"/>
    <mergeCell ref="F37:G37"/>
    <mergeCell ref="C38:E38"/>
    <mergeCell ref="F38:G38"/>
    <mergeCell ref="C39:E39"/>
    <mergeCell ref="F39:G39"/>
    <mergeCell ref="C27:D27"/>
    <mergeCell ref="C28:D28"/>
    <mergeCell ref="B33:J33"/>
    <mergeCell ref="C35:E35"/>
    <mergeCell ref="F35:G35"/>
    <mergeCell ref="C36:E36"/>
    <mergeCell ref="F36:G36"/>
    <mergeCell ref="B15:K15"/>
    <mergeCell ref="C22:D22"/>
    <mergeCell ref="C23:D23"/>
    <mergeCell ref="C24:D24"/>
    <mergeCell ref="C25:D25"/>
    <mergeCell ref="C26:D26"/>
    <mergeCell ref="E10:K10"/>
    <mergeCell ref="B13:B14"/>
    <mergeCell ref="C13:C14"/>
    <mergeCell ref="D13:D14"/>
    <mergeCell ref="E13:E14"/>
    <mergeCell ref="G13:I13"/>
    <mergeCell ref="J13:J14"/>
    <mergeCell ref="K13:K14"/>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5153B-96A6-485E-9CE5-ECE53F55BD6B}">
  <sheetPr>
    <tabColor rgb="FFFFFF00"/>
    <pageSetUpPr fitToPage="1"/>
  </sheetPr>
  <dimension ref="A1:AD116"/>
  <sheetViews>
    <sheetView view="pageBreakPreview" zoomScale="25" zoomScaleNormal="53" zoomScaleSheetLayoutView="25" workbookViewId="0">
      <selection activeCell="O18" sqref="O18"/>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379</v>
      </c>
    </row>
    <row r="5" spans="1:11" ht="21" customHeight="1" x14ac:dyDescent="0.9">
      <c r="B5" s="15" t="s">
        <v>101</v>
      </c>
      <c r="C5" s="16" t="s">
        <v>374</v>
      </c>
    </row>
    <row r="6" spans="1:11" ht="21" customHeight="1" x14ac:dyDescent="0.9">
      <c r="B6" s="15" t="s">
        <v>102</v>
      </c>
      <c r="C6" s="16"/>
    </row>
    <row r="7" spans="1:11" ht="21" customHeight="1" x14ac:dyDescent="0.9">
      <c r="B7" s="15" t="s">
        <v>103</v>
      </c>
      <c r="C7" s="16">
        <v>1</v>
      </c>
    </row>
    <row r="8" spans="1:11" ht="21" customHeight="1" x14ac:dyDescent="0.9">
      <c r="B8" s="15" t="s">
        <v>104</v>
      </c>
      <c r="C8" s="16" t="s">
        <v>377</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378</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241</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13.8+3.5+3.5</f>
        <v>20.8</v>
      </c>
      <c r="H16" s="23"/>
      <c r="I16" s="24"/>
      <c r="J16" s="23"/>
      <c r="K16" s="23" t="s">
        <v>213</v>
      </c>
    </row>
    <row r="17" spans="2:11" ht="56.15" customHeight="1" x14ac:dyDescent="0.9">
      <c r="B17" s="22" t="s">
        <v>209</v>
      </c>
      <c r="C17" s="23" t="s">
        <v>210</v>
      </c>
      <c r="D17" s="23" t="s">
        <v>375</v>
      </c>
      <c r="E17" s="23" t="s">
        <v>376</v>
      </c>
      <c r="F17" s="23">
        <v>1</v>
      </c>
      <c r="G17" s="23">
        <v>3</v>
      </c>
      <c r="H17" s="23">
        <v>0.5</v>
      </c>
      <c r="I17" s="23"/>
      <c r="J17" s="23">
        <f>H17*G17</f>
        <v>1.5</v>
      </c>
      <c r="K17" s="23" t="s">
        <v>122</v>
      </c>
    </row>
    <row r="18" spans="2:11" ht="56.15" customHeight="1" x14ac:dyDescent="0.9">
      <c r="B18" s="22"/>
      <c r="C18" s="23"/>
      <c r="D18" s="23"/>
      <c r="E18" s="23"/>
      <c r="F18" s="23"/>
      <c r="G18" s="23"/>
      <c r="H18" s="23"/>
      <c r="I18" s="23"/>
      <c r="J18" s="23"/>
      <c r="K18" s="23"/>
    </row>
    <row r="19" spans="2:11" ht="68.400000000000006" customHeight="1" x14ac:dyDescent="0.9">
      <c r="B19" s="23"/>
      <c r="C19" s="23"/>
      <c r="D19" s="23"/>
      <c r="E19" s="23"/>
      <c r="F19" s="23"/>
      <c r="G19" s="23"/>
      <c r="H19" s="23"/>
      <c r="I19" s="23"/>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f>J17</f>
        <v>1.5</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16</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v>0</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c r="J60" s="36"/>
      <c r="K60" s="23"/>
    </row>
    <row r="61" spans="2:11" s="32" customFormat="1" ht="216.65" customHeight="1" x14ac:dyDescent="0.9">
      <c r="B61" s="33">
        <v>26</v>
      </c>
      <c r="C61" s="116" t="s">
        <v>185</v>
      </c>
      <c r="D61" s="116"/>
      <c r="E61" s="116"/>
      <c r="F61" s="117" t="s">
        <v>37</v>
      </c>
      <c r="G61" s="117"/>
      <c r="H61" s="34" t="s">
        <v>22</v>
      </c>
      <c r="I61" s="33">
        <f>J19</f>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f>J102</f>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2</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f>J18</f>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2</v>
      </c>
      <c r="F90" s="41"/>
      <c r="G90" s="34">
        <v>2</v>
      </c>
      <c r="H90" s="34">
        <v>2</v>
      </c>
      <c r="I90" s="42">
        <v>2</v>
      </c>
      <c r="J90" s="43">
        <f>I90*H90*G90*E90</f>
        <v>16</v>
      </c>
      <c r="K90" s="39"/>
    </row>
    <row r="91" spans="2:11" s="32" customFormat="1" ht="23" x14ac:dyDescent="0.95">
      <c r="B91" s="115" t="s">
        <v>148</v>
      </c>
      <c r="C91" s="115"/>
      <c r="D91" s="115"/>
      <c r="E91" s="31"/>
      <c r="F91" s="41"/>
      <c r="G91" s="41"/>
      <c r="H91" s="41"/>
      <c r="I91" s="42"/>
      <c r="J91" s="43">
        <f>SUM(J90:J90)</f>
        <v>16</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1.5</v>
      </c>
      <c r="K95" s="24"/>
    </row>
    <row r="96" spans="2:11" s="32" customFormat="1" x14ac:dyDescent="0.9">
      <c r="B96" s="101" t="s">
        <v>151</v>
      </c>
      <c r="C96" s="101"/>
      <c r="D96" s="101"/>
      <c r="E96" s="46"/>
      <c r="F96" s="46"/>
      <c r="G96" s="25"/>
      <c r="H96" s="25"/>
      <c r="I96" s="23"/>
      <c r="J96" s="47">
        <f>J95*0.1</f>
        <v>0.15000000000000002</v>
      </c>
      <c r="K96" s="24"/>
    </row>
    <row r="97" spans="1:30" s="32" customFormat="1" x14ac:dyDescent="0.9">
      <c r="B97" s="105" t="s">
        <v>148</v>
      </c>
      <c r="C97" s="105"/>
      <c r="D97" s="105"/>
      <c r="E97" s="46"/>
      <c r="F97" s="46"/>
      <c r="G97" s="25"/>
      <c r="H97" s="25"/>
      <c r="I97" s="23"/>
      <c r="J97" s="47">
        <f>SUM(J95:J96)</f>
        <v>1.65</v>
      </c>
      <c r="K97" s="23" t="s">
        <v>20</v>
      </c>
    </row>
    <row r="98" spans="1:30" s="32" customFormat="1" x14ac:dyDescent="0.9">
      <c r="B98" s="105" t="s">
        <v>148</v>
      </c>
      <c r="C98" s="105"/>
      <c r="D98" s="105"/>
      <c r="E98" s="46"/>
      <c r="F98" s="46"/>
      <c r="G98" s="25"/>
      <c r="H98" s="25"/>
      <c r="I98" s="23"/>
      <c r="J98" s="47">
        <f>ROUND(J97,0)</f>
        <v>2</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154</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157</v>
      </c>
      <c r="C109" s="104"/>
      <c r="D109" s="104"/>
      <c r="E109" s="15"/>
      <c r="F109" s="15"/>
      <c r="G109" s="25"/>
      <c r="H109" s="25"/>
      <c r="I109" s="23"/>
      <c r="J109" s="25"/>
      <c r="K109" s="25"/>
    </row>
    <row r="110" spans="1:30" x14ac:dyDescent="0.9">
      <c r="B110" s="101" t="s">
        <v>158</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14:D114"/>
    <mergeCell ref="G114:I114"/>
    <mergeCell ref="B116:D116"/>
    <mergeCell ref="G106:I106"/>
    <mergeCell ref="B107:D107"/>
    <mergeCell ref="B109:D109"/>
    <mergeCell ref="B110:D110"/>
    <mergeCell ref="G110:I110"/>
    <mergeCell ref="B113:D113"/>
    <mergeCell ref="B100:D100"/>
    <mergeCell ref="B101:D101"/>
    <mergeCell ref="B102:D102"/>
    <mergeCell ref="B104:E104"/>
    <mergeCell ref="B105:D105"/>
    <mergeCell ref="B106:D106"/>
    <mergeCell ref="B94:D94"/>
    <mergeCell ref="B95:D95"/>
    <mergeCell ref="B96:D96"/>
    <mergeCell ref="B97:D97"/>
    <mergeCell ref="B98:D98"/>
    <mergeCell ref="B99:D99"/>
    <mergeCell ref="C85:E85"/>
    <mergeCell ref="F85:G85"/>
    <mergeCell ref="B86:D86"/>
    <mergeCell ref="B89:E89"/>
    <mergeCell ref="B90:D90"/>
    <mergeCell ref="B91:D91"/>
    <mergeCell ref="C82:E82"/>
    <mergeCell ref="F82:G82"/>
    <mergeCell ref="C83:E83"/>
    <mergeCell ref="F83:G83"/>
    <mergeCell ref="C84:E84"/>
    <mergeCell ref="F84:G84"/>
    <mergeCell ref="C79:E79"/>
    <mergeCell ref="F79:G79"/>
    <mergeCell ref="C80:E80"/>
    <mergeCell ref="F80:G80"/>
    <mergeCell ref="C81:E81"/>
    <mergeCell ref="F81:G81"/>
    <mergeCell ref="C76:E76"/>
    <mergeCell ref="F76:G76"/>
    <mergeCell ref="C77:E77"/>
    <mergeCell ref="F77:G77"/>
    <mergeCell ref="C78:E78"/>
    <mergeCell ref="F78:G78"/>
    <mergeCell ref="C73:E73"/>
    <mergeCell ref="F73:G73"/>
    <mergeCell ref="C74:E74"/>
    <mergeCell ref="F74:G74"/>
    <mergeCell ref="C75:E75"/>
    <mergeCell ref="F75:G75"/>
    <mergeCell ref="C70:E70"/>
    <mergeCell ref="F70:G70"/>
    <mergeCell ref="C71:E71"/>
    <mergeCell ref="F71:G71"/>
    <mergeCell ref="C72:E72"/>
    <mergeCell ref="F72:G72"/>
    <mergeCell ref="C67:E67"/>
    <mergeCell ref="F67:G67"/>
    <mergeCell ref="C68:E68"/>
    <mergeCell ref="F68:G68"/>
    <mergeCell ref="C69:E69"/>
    <mergeCell ref="F69:G69"/>
    <mergeCell ref="C64:E64"/>
    <mergeCell ref="F64:G64"/>
    <mergeCell ref="C65:E65"/>
    <mergeCell ref="F65:G65"/>
    <mergeCell ref="C66:E66"/>
    <mergeCell ref="F66:G66"/>
    <mergeCell ref="C61:E61"/>
    <mergeCell ref="F61:G61"/>
    <mergeCell ref="C62:E62"/>
    <mergeCell ref="F62:G62"/>
    <mergeCell ref="C63:E63"/>
    <mergeCell ref="F63:G63"/>
    <mergeCell ref="C58:E58"/>
    <mergeCell ref="F58:G58"/>
    <mergeCell ref="C59:E59"/>
    <mergeCell ref="F59:G59"/>
    <mergeCell ref="C60:E60"/>
    <mergeCell ref="F60:G60"/>
    <mergeCell ref="C55:E55"/>
    <mergeCell ref="F55:G55"/>
    <mergeCell ref="C56:E56"/>
    <mergeCell ref="F56:G56"/>
    <mergeCell ref="C57:E57"/>
    <mergeCell ref="F57:G57"/>
    <mergeCell ref="C52:E52"/>
    <mergeCell ref="F52:G52"/>
    <mergeCell ref="C53:E53"/>
    <mergeCell ref="F53:G53"/>
    <mergeCell ref="C54:E54"/>
    <mergeCell ref="F54:G54"/>
    <mergeCell ref="C49:E49"/>
    <mergeCell ref="F49:G49"/>
    <mergeCell ref="C50:E50"/>
    <mergeCell ref="F50:G50"/>
    <mergeCell ref="C51:E51"/>
    <mergeCell ref="F51:G51"/>
    <mergeCell ref="C46:E46"/>
    <mergeCell ref="F46:G46"/>
    <mergeCell ref="C47:E47"/>
    <mergeCell ref="F47:G47"/>
    <mergeCell ref="C48:E48"/>
    <mergeCell ref="F48:G48"/>
    <mergeCell ref="C43:E43"/>
    <mergeCell ref="F43:G43"/>
    <mergeCell ref="C44:E44"/>
    <mergeCell ref="F44:G44"/>
    <mergeCell ref="C45:E45"/>
    <mergeCell ref="F45:G45"/>
    <mergeCell ref="C40:E40"/>
    <mergeCell ref="F40:G40"/>
    <mergeCell ref="C41:E41"/>
    <mergeCell ref="F41:G41"/>
    <mergeCell ref="C42:E42"/>
    <mergeCell ref="F42:G42"/>
    <mergeCell ref="C37:E37"/>
    <mergeCell ref="F37:G37"/>
    <mergeCell ref="C38:E38"/>
    <mergeCell ref="F38:G38"/>
    <mergeCell ref="C39:E39"/>
    <mergeCell ref="F39:G39"/>
    <mergeCell ref="C27:D27"/>
    <mergeCell ref="C28:D28"/>
    <mergeCell ref="B33:J33"/>
    <mergeCell ref="C35:E35"/>
    <mergeCell ref="F35:G35"/>
    <mergeCell ref="C36:E36"/>
    <mergeCell ref="F36:G36"/>
    <mergeCell ref="B15:K15"/>
    <mergeCell ref="C22:D22"/>
    <mergeCell ref="C23:D23"/>
    <mergeCell ref="C24:D24"/>
    <mergeCell ref="C25:D25"/>
    <mergeCell ref="C26:D26"/>
    <mergeCell ref="E10:K10"/>
    <mergeCell ref="B13:B14"/>
    <mergeCell ref="C13:C14"/>
    <mergeCell ref="D13:D14"/>
    <mergeCell ref="E13:E14"/>
    <mergeCell ref="G13:I13"/>
    <mergeCell ref="J13:J14"/>
    <mergeCell ref="K13:K14"/>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EC128-5AE1-4EC4-961D-DE31CD24E844}">
  <sheetPr>
    <tabColor rgb="FFFFFF00"/>
    <pageSetUpPr fitToPage="1"/>
  </sheetPr>
  <dimension ref="A1:AD116"/>
  <sheetViews>
    <sheetView view="pageBreakPreview" zoomScale="40" zoomScaleNormal="49" zoomScaleSheetLayoutView="40" workbookViewId="0">
      <selection activeCell="J16" sqref="J16"/>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379</v>
      </c>
    </row>
    <row r="5" spans="1:11" ht="21" customHeight="1" x14ac:dyDescent="0.9">
      <c r="B5" s="15" t="s">
        <v>101</v>
      </c>
      <c r="C5" s="16" t="s">
        <v>380</v>
      </c>
    </row>
    <row r="6" spans="1:11" ht="21" customHeight="1" x14ac:dyDescent="0.9">
      <c r="B6" s="15" t="s">
        <v>102</v>
      </c>
      <c r="C6" s="16"/>
    </row>
    <row r="7" spans="1:11" ht="21" customHeight="1" x14ac:dyDescent="0.9">
      <c r="B7" s="15" t="s">
        <v>103</v>
      </c>
      <c r="C7" s="16">
        <v>1</v>
      </c>
    </row>
    <row r="8" spans="1:11" ht="21" customHeight="1" x14ac:dyDescent="0.9">
      <c r="B8" s="15" t="s">
        <v>104</v>
      </c>
      <c r="C8" s="16" t="s">
        <v>377</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378</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241</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13.8+3.5+3.5</f>
        <v>20.8</v>
      </c>
      <c r="H16" s="23"/>
      <c r="I16" s="24"/>
      <c r="J16" s="23"/>
      <c r="K16" s="23" t="s">
        <v>213</v>
      </c>
    </row>
    <row r="17" spans="2:11" ht="56.15" customHeight="1" x14ac:dyDescent="0.9">
      <c r="B17" s="22" t="s">
        <v>381</v>
      </c>
      <c r="C17" s="23" t="s">
        <v>382</v>
      </c>
      <c r="D17" s="23" t="s">
        <v>384</v>
      </c>
      <c r="E17" s="23" t="s">
        <v>383</v>
      </c>
      <c r="F17" s="23">
        <v>2</v>
      </c>
      <c r="G17" s="23">
        <v>2</v>
      </c>
      <c r="H17" s="23">
        <v>1.5</v>
      </c>
      <c r="I17" s="23"/>
      <c r="J17" s="23">
        <f>H17*G17</f>
        <v>3</v>
      </c>
      <c r="K17" s="23" t="s">
        <v>122</v>
      </c>
    </row>
    <row r="18" spans="2:11" ht="56.15" customHeight="1" x14ac:dyDescent="0.9">
      <c r="B18" s="22"/>
      <c r="C18" s="23"/>
      <c r="D18" s="23"/>
      <c r="E18" s="23"/>
      <c r="F18" s="23"/>
      <c r="G18" s="23"/>
      <c r="H18" s="23"/>
      <c r="I18" s="23"/>
      <c r="J18" s="23"/>
      <c r="K18" s="23"/>
    </row>
    <row r="19" spans="2:11" ht="68.400000000000006" customHeight="1" x14ac:dyDescent="0.9">
      <c r="B19" s="23"/>
      <c r="C19" s="23"/>
      <c r="D19" s="23"/>
      <c r="E19" s="23"/>
      <c r="F19" s="23"/>
      <c r="G19" s="23"/>
      <c r="H19" s="23"/>
      <c r="I19" s="23"/>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f>J17</f>
        <v>3</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36</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v>0</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c r="J60" s="36"/>
      <c r="K60" s="23"/>
    </row>
    <row r="61" spans="2:11" s="32" customFormat="1" ht="216.65" customHeight="1" x14ac:dyDescent="0.9">
      <c r="B61" s="33">
        <v>26</v>
      </c>
      <c r="C61" s="116" t="s">
        <v>185</v>
      </c>
      <c r="D61" s="116"/>
      <c r="E61" s="116"/>
      <c r="F61" s="117" t="s">
        <v>37</v>
      </c>
      <c r="G61" s="117"/>
      <c r="H61" s="34" t="s">
        <v>22</v>
      </c>
      <c r="I61" s="33">
        <f>J19</f>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f>J102</f>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3</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f>J18</f>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2</v>
      </c>
      <c r="F90" s="41"/>
      <c r="G90" s="34">
        <v>3</v>
      </c>
      <c r="H90" s="34">
        <v>2</v>
      </c>
      <c r="I90" s="42">
        <v>3</v>
      </c>
      <c r="J90" s="43">
        <f>I90*H90*G90*E90</f>
        <v>36</v>
      </c>
      <c r="K90" s="39"/>
    </row>
    <row r="91" spans="2:11" s="32" customFormat="1" ht="23" x14ac:dyDescent="0.95">
      <c r="B91" s="115" t="s">
        <v>148</v>
      </c>
      <c r="C91" s="115"/>
      <c r="D91" s="115"/>
      <c r="E91" s="31"/>
      <c r="F91" s="41"/>
      <c r="G91" s="41"/>
      <c r="H91" s="41"/>
      <c r="I91" s="42"/>
      <c r="J91" s="43">
        <f>SUM(J90:J90)</f>
        <v>36</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3</v>
      </c>
      <c r="K95" s="24"/>
    </row>
    <row r="96" spans="2:11" s="32" customFormat="1" x14ac:dyDescent="0.9">
      <c r="B96" s="101" t="s">
        <v>151</v>
      </c>
      <c r="C96" s="101"/>
      <c r="D96" s="101"/>
      <c r="E96" s="46"/>
      <c r="F96" s="46"/>
      <c r="G96" s="25"/>
      <c r="H96" s="25"/>
      <c r="I96" s="23"/>
      <c r="J96" s="47">
        <f>J95*0.1</f>
        <v>0.30000000000000004</v>
      </c>
      <c r="K96" s="24"/>
    </row>
    <row r="97" spans="1:30" s="32" customFormat="1" x14ac:dyDescent="0.9">
      <c r="B97" s="105" t="s">
        <v>148</v>
      </c>
      <c r="C97" s="105"/>
      <c r="D97" s="105"/>
      <c r="E97" s="46"/>
      <c r="F97" s="46"/>
      <c r="G97" s="25"/>
      <c r="H97" s="25"/>
      <c r="I97" s="23"/>
      <c r="J97" s="47">
        <f>SUM(J95:J96)</f>
        <v>3.3</v>
      </c>
      <c r="K97" s="23" t="s">
        <v>20</v>
      </c>
    </row>
    <row r="98" spans="1:30" s="32" customFormat="1" x14ac:dyDescent="0.9">
      <c r="B98" s="105" t="s">
        <v>148</v>
      </c>
      <c r="C98" s="105"/>
      <c r="D98" s="105"/>
      <c r="E98" s="46"/>
      <c r="F98" s="46"/>
      <c r="G98" s="25"/>
      <c r="H98" s="25"/>
      <c r="I98" s="23"/>
      <c r="J98" s="47">
        <f>ROUND(J97,0)</f>
        <v>3</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154</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157</v>
      </c>
      <c r="C109" s="104"/>
      <c r="D109" s="104"/>
      <c r="E109" s="15"/>
      <c r="F109" s="15"/>
      <c r="G109" s="25"/>
      <c r="H109" s="25"/>
      <c r="I109" s="23"/>
      <c r="J109" s="25"/>
      <c r="K109" s="25"/>
    </row>
    <row r="110" spans="1:30" x14ac:dyDescent="0.9">
      <c r="B110" s="101" t="s">
        <v>158</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C26:D26"/>
    <mergeCell ref="E10:K10"/>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7628F-15F4-4F94-AED1-E45A52D942C8}">
  <sheetPr>
    <tabColor rgb="FFFFFF00"/>
    <pageSetUpPr fitToPage="1"/>
  </sheetPr>
  <dimension ref="A1:AD116"/>
  <sheetViews>
    <sheetView view="pageBreakPreview" zoomScale="70" zoomScaleNormal="52" zoomScaleSheetLayoutView="70" workbookViewId="0"/>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379</v>
      </c>
    </row>
    <row r="5" spans="1:11" ht="21" customHeight="1" x14ac:dyDescent="0.9">
      <c r="B5" s="15" t="s">
        <v>101</v>
      </c>
      <c r="C5" s="16" t="s">
        <v>385</v>
      </c>
    </row>
    <row r="6" spans="1:11" ht="21" customHeight="1" x14ac:dyDescent="0.9">
      <c r="B6" s="15" t="s">
        <v>102</v>
      </c>
      <c r="C6" s="16"/>
    </row>
    <row r="7" spans="1:11" ht="21" customHeight="1" x14ac:dyDescent="0.9">
      <c r="B7" s="15" t="s">
        <v>103</v>
      </c>
      <c r="C7" s="16">
        <v>1</v>
      </c>
    </row>
    <row r="8" spans="1:11" ht="21" customHeight="1" x14ac:dyDescent="0.9">
      <c r="B8" s="15" t="s">
        <v>104</v>
      </c>
      <c r="C8" s="16" t="s">
        <v>377</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378</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13.8+3.5+3.5</f>
        <v>20.8</v>
      </c>
      <c r="H16" s="23"/>
      <c r="I16" s="24"/>
      <c r="J16" s="23"/>
      <c r="K16" s="23" t="s">
        <v>213</v>
      </c>
    </row>
    <row r="17" spans="2:11" ht="56.15" customHeight="1" x14ac:dyDescent="0.9">
      <c r="B17" s="22" t="s">
        <v>381</v>
      </c>
      <c r="C17" s="23" t="s">
        <v>382</v>
      </c>
      <c r="D17" s="23" t="s">
        <v>384</v>
      </c>
      <c r="E17" s="23" t="s">
        <v>383</v>
      </c>
      <c r="F17" s="23">
        <v>1</v>
      </c>
      <c r="G17" s="23">
        <v>3</v>
      </c>
      <c r="H17" s="23">
        <v>2</v>
      </c>
      <c r="I17" s="23"/>
      <c r="J17" s="23">
        <f>H17*G17</f>
        <v>6</v>
      </c>
      <c r="K17" s="23" t="s">
        <v>386</v>
      </c>
    </row>
    <row r="18" spans="2:11" ht="56.15" customHeight="1" x14ac:dyDescent="0.9">
      <c r="B18" s="22" t="s">
        <v>293</v>
      </c>
      <c r="C18" s="23"/>
      <c r="D18" s="23" t="s">
        <v>389</v>
      </c>
      <c r="E18" s="23" t="s">
        <v>390</v>
      </c>
      <c r="F18" s="23">
        <v>1</v>
      </c>
      <c r="G18" s="23">
        <v>0.8</v>
      </c>
      <c r="H18" s="23">
        <v>1</v>
      </c>
      <c r="I18" s="23"/>
      <c r="J18" s="23">
        <f>H18*G18</f>
        <v>0.8</v>
      </c>
      <c r="K18" s="23" t="s">
        <v>270</v>
      </c>
    </row>
    <row r="19" spans="2:11" ht="68.400000000000006" customHeight="1" x14ac:dyDescent="0.9">
      <c r="B19" s="23"/>
      <c r="C19" s="23"/>
      <c r="D19" s="23"/>
      <c r="E19" s="23"/>
      <c r="F19" s="23"/>
      <c r="G19" s="23"/>
      <c r="H19" s="23"/>
      <c r="I19" s="23"/>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f>J17+J18</f>
        <v>6.8</v>
      </c>
      <c r="K23" s="24"/>
    </row>
    <row r="24" spans="2:11" ht="22.5" customHeight="1" x14ac:dyDescent="0.9">
      <c r="B24" s="26"/>
      <c r="C24" s="119" t="s">
        <v>123</v>
      </c>
      <c r="D24" s="119"/>
      <c r="E24" s="22"/>
      <c r="F24" s="22"/>
      <c r="G24" s="23"/>
      <c r="H24" s="23"/>
      <c r="I24" s="16" t="s">
        <v>61</v>
      </c>
      <c r="J24" s="29">
        <f>SUM(G17:H17)</f>
        <v>5</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60</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v>0</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c r="J60" s="36"/>
      <c r="K60" s="23"/>
    </row>
    <row r="61" spans="2:11" s="32" customFormat="1" ht="216.65" customHeight="1" x14ac:dyDescent="0.9">
      <c r="B61" s="33">
        <v>26</v>
      </c>
      <c r="C61" s="116" t="s">
        <v>185</v>
      </c>
      <c r="D61" s="116"/>
      <c r="E61" s="116"/>
      <c r="F61" s="117" t="s">
        <v>37</v>
      </c>
      <c r="G61" s="117"/>
      <c r="H61" s="34" t="s">
        <v>22</v>
      </c>
      <c r="I61" s="33">
        <f>J19</f>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v>0</v>
      </c>
      <c r="J64" s="36"/>
      <c r="K64" s="33"/>
    </row>
    <row r="65" spans="2:11" s="32" customFormat="1" ht="241.75" customHeight="1" x14ac:dyDescent="0.9">
      <c r="B65" s="33">
        <v>30</v>
      </c>
      <c r="C65" s="116" t="s">
        <v>188</v>
      </c>
      <c r="D65" s="116"/>
      <c r="E65" s="116"/>
      <c r="F65" s="117" t="s">
        <v>42</v>
      </c>
      <c r="G65" s="117"/>
      <c r="H65" s="34" t="s">
        <v>22</v>
      </c>
      <c r="I65" s="35">
        <f>I66</f>
        <v>18</v>
      </c>
      <c r="J65" s="36"/>
      <c r="K65" s="33"/>
    </row>
    <row r="66" spans="2:11" s="32" customFormat="1" ht="249" customHeight="1" x14ac:dyDescent="0.9">
      <c r="B66" s="33">
        <v>31</v>
      </c>
      <c r="C66" s="116" t="s">
        <v>134</v>
      </c>
      <c r="D66" s="116"/>
      <c r="E66" s="116"/>
      <c r="F66" s="117" t="s">
        <v>43</v>
      </c>
      <c r="G66" s="117"/>
      <c r="H66" s="34" t="s">
        <v>44</v>
      </c>
      <c r="I66" s="35">
        <f>J107</f>
        <v>18</v>
      </c>
      <c r="J66" s="36"/>
      <c r="K66" s="33"/>
    </row>
    <row r="67" spans="2:11" s="32" customFormat="1" ht="138" customHeight="1" x14ac:dyDescent="0.9">
      <c r="B67" s="33">
        <v>32</v>
      </c>
      <c r="C67" s="116" t="s">
        <v>189</v>
      </c>
      <c r="D67" s="116"/>
      <c r="E67" s="116"/>
      <c r="F67" s="117" t="s">
        <v>45</v>
      </c>
      <c r="G67" s="117"/>
      <c r="H67" s="34" t="s">
        <v>46</v>
      </c>
      <c r="I67" s="35">
        <f>J98</f>
        <v>7</v>
      </c>
      <c r="J67" s="36"/>
      <c r="K67" s="33"/>
    </row>
    <row r="68" spans="2:11" s="32" customFormat="1" ht="166.75" customHeight="1" x14ac:dyDescent="0.9">
      <c r="B68" s="33">
        <v>33</v>
      </c>
      <c r="C68" s="116" t="s">
        <v>190</v>
      </c>
      <c r="D68" s="116"/>
      <c r="E68" s="116"/>
      <c r="F68" s="117" t="s">
        <v>47</v>
      </c>
      <c r="G68" s="117"/>
      <c r="H68" s="34" t="s">
        <v>44</v>
      </c>
      <c r="I68" s="35">
        <f>J102</f>
        <v>5.5</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5</v>
      </c>
      <c r="F90" s="41"/>
      <c r="G90" s="34">
        <v>2</v>
      </c>
      <c r="H90" s="34">
        <v>2</v>
      </c>
      <c r="I90" s="42">
        <v>3</v>
      </c>
      <c r="J90" s="43">
        <f>I90*H90*G90*E90</f>
        <v>60</v>
      </c>
      <c r="K90" s="39"/>
    </row>
    <row r="91" spans="2:11" s="32" customFormat="1" ht="23" x14ac:dyDescent="0.95">
      <c r="B91" s="115" t="s">
        <v>148</v>
      </c>
      <c r="C91" s="115"/>
      <c r="D91" s="115"/>
      <c r="E91" s="31"/>
      <c r="F91" s="41"/>
      <c r="G91" s="41"/>
      <c r="H91" s="41"/>
      <c r="I91" s="42"/>
      <c r="J91" s="43">
        <f>SUM(J90:J90)</f>
        <v>60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6.8</v>
      </c>
      <c r="K95" s="24"/>
    </row>
    <row r="96" spans="2:11" s="32" customFormat="1" x14ac:dyDescent="0.9">
      <c r="B96" s="101" t="s">
        <v>151</v>
      </c>
      <c r="C96" s="101"/>
      <c r="D96" s="101"/>
      <c r="E96" s="46"/>
      <c r="F96" s="46"/>
      <c r="G96" s="25"/>
      <c r="H96" s="25"/>
      <c r="I96" s="23"/>
      <c r="J96" s="47">
        <f>J95*0.1</f>
        <v>0.68</v>
      </c>
      <c r="K96" s="24"/>
    </row>
    <row r="97" spans="1:30" s="32" customFormat="1" x14ac:dyDescent="0.9">
      <c r="B97" s="105" t="s">
        <v>148</v>
      </c>
      <c r="C97" s="105"/>
      <c r="D97" s="105"/>
      <c r="E97" s="46"/>
      <c r="F97" s="46"/>
      <c r="G97" s="25"/>
      <c r="H97" s="25"/>
      <c r="I97" s="23"/>
      <c r="J97" s="47">
        <f>SUM(J95:J96)</f>
        <v>7.4799999999999995</v>
      </c>
      <c r="K97" s="23" t="s">
        <v>20</v>
      </c>
    </row>
    <row r="98" spans="1:30" s="32" customFormat="1" x14ac:dyDescent="0.9">
      <c r="B98" s="105" t="s">
        <v>148</v>
      </c>
      <c r="C98" s="105"/>
      <c r="D98" s="105"/>
      <c r="E98" s="46"/>
      <c r="F98" s="46"/>
      <c r="G98" s="25"/>
      <c r="H98" s="25"/>
      <c r="I98" s="23"/>
      <c r="J98" s="47">
        <f>ROUND(J97,0)</f>
        <v>7</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5</v>
      </c>
      <c r="K100" s="23"/>
    </row>
    <row r="101" spans="1:30" s="32" customFormat="1" x14ac:dyDescent="0.9">
      <c r="B101" s="101" t="s">
        <v>151</v>
      </c>
      <c r="C101" s="101"/>
      <c r="D101" s="101"/>
      <c r="E101" s="15"/>
      <c r="F101" s="15"/>
      <c r="G101" s="25"/>
      <c r="H101" s="25"/>
      <c r="I101" s="23"/>
      <c r="J101" s="47">
        <f>J100*0.1</f>
        <v>0.5</v>
      </c>
      <c r="K101" s="23"/>
    </row>
    <row r="102" spans="1:30" s="32" customFormat="1" x14ac:dyDescent="0.9">
      <c r="B102" s="105" t="s">
        <v>148</v>
      </c>
      <c r="C102" s="105"/>
      <c r="D102" s="105"/>
      <c r="E102" s="15"/>
      <c r="F102" s="15"/>
      <c r="G102" s="25"/>
      <c r="H102" s="25"/>
      <c r="I102" s="23"/>
      <c r="J102" s="47">
        <f>SUM(J100:J101)</f>
        <v>5.5</v>
      </c>
      <c r="K102" s="23" t="s">
        <v>9</v>
      </c>
    </row>
    <row r="103" spans="1:30" s="32" customFormat="1" x14ac:dyDescent="0.9">
      <c r="B103" s="16"/>
      <c r="C103" s="48"/>
      <c r="D103" s="48"/>
      <c r="E103" s="15"/>
      <c r="F103" s="15"/>
      <c r="G103" s="25"/>
      <c r="H103" s="25"/>
      <c r="I103" s="23"/>
      <c r="J103" s="47"/>
      <c r="K103" s="23"/>
    </row>
    <row r="104" spans="1:30" s="32" customFormat="1" x14ac:dyDescent="0.9">
      <c r="B104" s="106" t="s">
        <v>388</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5.5</v>
      </c>
      <c r="K105" s="24" t="s">
        <v>9</v>
      </c>
    </row>
    <row r="106" spans="1:30" s="32" customFormat="1" x14ac:dyDescent="0.9">
      <c r="B106" s="101"/>
      <c r="C106" s="101"/>
      <c r="D106" s="101"/>
      <c r="E106" s="15"/>
      <c r="F106" s="15"/>
      <c r="G106" s="102">
        <v>0</v>
      </c>
      <c r="H106" s="102"/>
      <c r="I106" s="102"/>
      <c r="J106" s="47">
        <f>J105/0.3</f>
        <v>18.333333333333336</v>
      </c>
      <c r="K106" s="24"/>
    </row>
    <row r="107" spans="1:30" s="32" customFormat="1" x14ac:dyDescent="0.9">
      <c r="B107" s="101" t="s">
        <v>156</v>
      </c>
      <c r="C107" s="101"/>
      <c r="D107" s="101"/>
      <c r="E107" s="45"/>
      <c r="F107" s="45"/>
      <c r="G107" s="45"/>
      <c r="H107" s="25"/>
      <c r="I107" s="23"/>
      <c r="J107" s="47">
        <f>ROUND(J106,0)</f>
        <v>18</v>
      </c>
      <c r="K107" s="23" t="s">
        <v>22</v>
      </c>
    </row>
    <row r="108" spans="1:30" x14ac:dyDescent="0.9">
      <c r="B108" s="24"/>
      <c r="C108" s="23"/>
      <c r="D108" s="23"/>
      <c r="E108" s="25"/>
      <c r="F108" s="25"/>
      <c r="G108" s="25"/>
      <c r="H108" s="25"/>
      <c r="I108" s="23"/>
      <c r="J108" s="25"/>
      <c r="K108" s="25"/>
    </row>
    <row r="109" spans="1:30" x14ac:dyDescent="0.9">
      <c r="B109" s="104" t="s">
        <v>387</v>
      </c>
      <c r="C109" s="104"/>
      <c r="D109" s="104"/>
      <c r="E109" s="15"/>
      <c r="F109" s="15"/>
      <c r="G109" s="25"/>
      <c r="H109" s="25"/>
      <c r="I109" s="23"/>
      <c r="J109" s="25"/>
      <c r="K109" s="25"/>
    </row>
    <row r="110" spans="1:30" x14ac:dyDescent="0.9">
      <c r="B110" s="101" t="s">
        <v>160</v>
      </c>
      <c r="C110" s="101"/>
      <c r="D110" s="101"/>
      <c r="E110" s="15"/>
      <c r="F110" s="15"/>
      <c r="G110" s="102">
        <v>0</v>
      </c>
      <c r="H110" s="102"/>
      <c r="I110" s="102"/>
      <c r="J110" s="47">
        <f>J107*1</f>
        <v>18</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C26:D26"/>
    <mergeCell ref="E10:K10"/>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D4303-AFD2-4F52-9C01-B6C214926106}">
  <sheetPr>
    <tabColor rgb="FFFFFF00"/>
    <pageSetUpPr fitToPage="1"/>
  </sheetPr>
  <dimension ref="A1:AD116"/>
  <sheetViews>
    <sheetView view="pageBreakPreview" zoomScale="40" zoomScaleNormal="59" zoomScaleSheetLayoutView="40" workbookViewId="0">
      <selection activeCell="J16" sqref="J16"/>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379</v>
      </c>
    </row>
    <row r="5" spans="1:11" ht="21" customHeight="1" x14ac:dyDescent="0.9">
      <c r="B5" s="15" t="s">
        <v>101</v>
      </c>
      <c r="C5" s="16" t="s">
        <v>391</v>
      </c>
    </row>
    <row r="6" spans="1:11" ht="21" customHeight="1" x14ac:dyDescent="0.9">
      <c r="B6" s="15" t="s">
        <v>102</v>
      </c>
      <c r="C6" s="16"/>
    </row>
    <row r="7" spans="1:11" ht="21" customHeight="1" x14ac:dyDescent="0.9">
      <c r="B7" s="15" t="s">
        <v>103</v>
      </c>
      <c r="C7" s="16">
        <v>1</v>
      </c>
    </row>
    <row r="8" spans="1:11" ht="21" customHeight="1" x14ac:dyDescent="0.9">
      <c r="B8" s="15" t="s">
        <v>104</v>
      </c>
      <c r="C8" s="16" t="s">
        <v>377</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378</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13.8+3.5+3.5</f>
        <v>20.8</v>
      </c>
      <c r="H16" s="23"/>
      <c r="I16" s="24"/>
      <c r="J16" s="23"/>
      <c r="K16" s="23" t="s">
        <v>213</v>
      </c>
    </row>
    <row r="17" spans="2:11" ht="56.15" customHeight="1" x14ac:dyDescent="0.9">
      <c r="B17" s="22"/>
      <c r="C17" s="23"/>
      <c r="D17" s="23"/>
      <c r="E17" s="23"/>
      <c r="F17" s="23"/>
      <c r="G17" s="23"/>
      <c r="H17" s="23"/>
      <c r="I17" s="23"/>
      <c r="J17" s="23"/>
      <c r="K17" s="23"/>
    </row>
    <row r="18" spans="2:11" ht="56.15" customHeight="1" x14ac:dyDescent="0.9">
      <c r="B18" s="22"/>
      <c r="C18" s="23"/>
      <c r="D18" s="23"/>
      <c r="E18" s="23"/>
      <c r="F18" s="23"/>
      <c r="G18" s="23"/>
      <c r="H18" s="23"/>
      <c r="I18" s="23"/>
      <c r="J18" s="23"/>
      <c r="K18" s="23"/>
    </row>
    <row r="19" spans="2:11" ht="68.400000000000006" customHeight="1" x14ac:dyDescent="0.9">
      <c r="B19" s="23"/>
      <c r="C19" s="23"/>
      <c r="D19" s="23"/>
      <c r="E19" s="23"/>
      <c r="F19" s="23"/>
      <c r="G19" s="23"/>
      <c r="H19" s="23"/>
      <c r="I19" s="23"/>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f>J17+J18</f>
        <v>0</v>
      </c>
      <c r="K23" s="24"/>
    </row>
    <row r="24" spans="2:11" ht="22.5" customHeight="1" x14ac:dyDescent="0.9">
      <c r="B24" s="26"/>
      <c r="C24" s="119" t="s">
        <v>123</v>
      </c>
      <c r="D24" s="119"/>
      <c r="E24" s="22"/>
      <c r="F24" s="22"/>
      <c r="G24" s="23"/>
      <c r="H24" s="23"/>
      <c r="I24" s="16" t="s">
        <v>61</v>
      </c>
      <c r="J24" s="29">
        <f>SUM(G17:H17)</f>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0</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v>0</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c r="J60" s="36"/>
      <c r="K60" s="23"/>
    </row>
    <row r="61" spans="2:11" s="32" customFormat="1" ht="216.65" customHeight="1" x14ac:dyDescent="0.9">
      <c r="B61" s="33">
        <v>26</v>
      </c>
      <c r="C61" s="116" t="s">
        <v>185</v>
      </c>
      <c r="D61" s="116"/>
      <c r="E61" s="116"/>
      <c r="F61" s="117" t="s">
        <v>37</v>
      </c>
      <c r="G61" s="117"/>
      <c r="H61" s="34" t="s">
        <v>22</v>
      </c>
      <c r="I61" s="33">
        <f>J19</f>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f>J18</f>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0</v>
      </c>
      <c r="F90" s="41"/>
      <c r="G90" s="34">
        <v>2</v>
      </c>
      <c r="H90" s="34">
        <v>2</v>
      </c>
      <c r="I90" s="42">
        <v>3</v>
      </c>
      <c r="J90" s="43">
        <f>I90*H90*G90*E90</f>
        <v>0</v>
      </c>
      <c r="K90" s="39"/>
    </row>
    <row r="91" spans="2:11" s="32" customFormat="1" ht="23" x14ac:dyDescent="0.95">
      <c r="B91" s="115" t="s">
        <v>148</v>
      </c>
      <c r="C91" s="115"/>
      <c r="D91" s="115"/>
      <c r="E91" s="31"/>
      <c r="F91" s="41"/>
      <c r="G91" s="41"/>
      <c r="H91" s="41"/>
      <c r="I91" s="42"/>
      <c r="J91" s="43">
        <f>SUM(J90:J90)</f>
        <v>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388</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387</v>
      </c>
      <c r="C109" s="104"/>
      <c r="D109" s="104"/>
      <c r="E109" s="15"/>
      <c r="F109" s="15"/>
      <c r="G109" s="25"/>
      <c r="H109" s="25"/>
      <c r="I109" s="23"/>
      <c r="J109" s="25"/>
      <c r="K109" s="25"/>
    </row>
    <row r="110" spans="1:30" x14ac:dyDescent="0.9">
      <c r="B110" s="101" t="s">
        <v>160</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C26:D26"/>
    <mergeCell ref="E10:K10"/>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544AC-A436-4A19-A154-B5CBB27E1BC2}">
  <sheetPr>
    <tabColor rgb="FFFFFF00"/>
    <pageSetUpPr fitToPage="1"/>
  </sheetPr>
  <dimension ref="A1:AD116"/>
  <sheetViews>
    <sheetView view="pageBreakPreview" zoomScale="40" zoomScaleNormal="68" zoomScaleSheetLayoutView="40" workbookViewId="0">
      <selection activeCell="J16" sqref="J16"/>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394</v>
      </c>
    </row>
    <row r="6" spans="1:11" ht="21" customHeight="1" x14ac:dyDescent="0.9">
      <c r="B6" s="15" t="s">
        <v>102</v>
      </c>
      <c r="C6" s="16"/>
    </row>
    <row r="7" spans="1:11" ht="21" customHeight="1" x14ac:dyDescent="0.9">
      <c r="B7" s="15" t="s">
        <v>103</v>
      </c>
      <c r="C7" s="16">
        <v>1</v>
      </c>
    </row>
    <row r="8" spans="1:11" ht="21" customHeight="1" x14ac:dyDescent="0.9">
      <c r="B8" s="15" t="s">
        <v>104</v>
      </c>
      <c r="C8" s="16" t="s">
        <v>377</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378</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209</v>
      </c>
      <c r="C16" s="23" t="s">
        <v>210</v>
      </c>
      <c r="D16" s="23" t="s">
        <v>211</v>
      </c>
      <c r="E16" s="23" t="s">
        <v>212</v>
      </c>
      <c r="F16" s="23">
        <v>4</v>
      </c>
      <c r="G16" s="23">
        <f>14+3.5+3.5</f>
        <v>21</v>
      </c>
      <c r="H16" s="23"/>
      <c r="I16" s="24"/>
      <c r="J16" s="23"/>
      <c r="K16" s="23" t="s">
        <v>392</v>
      </c>
    </row>
    <row r="17" spans="2:11" ht="56.15" customHeight="1" x14ac:dyDescent="0.9">
      <c r="B17" s="108" t="s">
        <v>393</v>
      </c>
      <c r="C17" s="126"/>
      <c r="D17" s="126"/>
      <c r="E17" s="126"/>
      <c r="F17" s="126"/>
      <c r="G17" s="126"/>
      <c r="H17" s="126"/>
      <c r="I17" s="126"/>
      <c r="J17" s="126"/>
      <c r="K17" s="109"/>
    </row>
    <row r="18" spans="2:11" ht="56.15" customHeight="1" x14ac:dyDescent="0.9">
      <c r="B18" s="22"/>
      <c r="C18" s="23"/>
      <c r="D18" s="23"/>
      <c r="E18" s="23"/>
      <c r="F18" s="23"/>
      <c r="G18" s="23"/>
      <c r="H18" s="23"/>
      <c r="I18" s="23"/>
      <c r="J18" s="23"/>
      <c r="K18" s="23"/>
    </row>
    <row r="19" spans="2:11" ht="68.400000000000006" customHeight="1" x14ac:dyDescent="0.9">
      <c r="B19" s="23"/>
      <c r="C19" s="23"/>
      <c r="D19" s="23"/>
      <c r="E19" s="23"/>
      <c r="F19" s="23"/>
      <c r="G19" s="23"/>
      <c r="H19" s="23"/>
      <c r="I19" s="23"/>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f>J17+J18</f>
        <v>0</v>
      </c>
      <c r="K23" s="24"/>
    </row>
    <row r="24" spans="2:11" ht="22.5" customHeight="1" x14ac:dyDescent="0.9">
      <c r="B24" s="26"/>
      <c r="C24" s="119" t="s">
        <v>123</v>
      </c>
      <c r="D24" s="119"/>
      <c r="E24" s="22"/>
      <c r="F24" s="22"/>
      <c r="G24" s="23"/>
      <c r="H24" s="23"/>
      <c r="I24" s="16" t="s">
        <v>61</v>
      </c>
      <c r="J24" s="29">
        <f>SUM(G17:H17)</f>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0</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v>0</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c r="J60" s="36"/>
      <c r="K60" s="23"/>
    </row>
    <row r="61" spans="2:11" s="32" customFormat="1" ht="216.65" customHeight="1" x14ac:dyDescent="0.9">
      <c r="B61" s="33">
        <v>26</v>
      </c>
      <c r="C61" s="116" t="s">
        <v>185</v>
      </c>
      <c r="D61" s="116"/>
      <c r="E61" s="116"/>
      <c r="F61" s="117" t="s">
        <v>37</v>
      </c>
      <c r="G61" s="117"/>
      <c r="H61" s="34" t="s">
        <v>22</v>
      </c>
      <c r="I61" s="33">
        <f>J19</f>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f>J18</f>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0</v>
      </c>
      <c r="F90" s="41"/>
      <c r="G90" s="34">
        <v>2</v>
      </c>
      <c r="H90" s="34">
        <v>2</v>
      </c>
      <c r="I90" s="42">
        <v>3</v>
      </c>
      <c r="J90" s="43">
        <f>I90*H90*G90*E90</f>
        <v>0</v>
      </c>
      <c r="K90" s="39"/>
    </row>
    <row r="91" spans="2:11" s="32" customFormat="1" ht="23" x14ac:dyDescent="0.95">
      <c r="B91" s="115" t="s">
        <v>148</v>
      </c>
      <c r="C91" s="115"/>
      <c r="D91" s="115"/>
      <c r="E91" s="31"/>
      <c r="F91" s="41"/>
      <c r="G91" s="41"/>
      <c r="H91" s="41"/>
      <c r="I91" s="42"/>
      <c r="J91" s="43">
        <f>SUM(J90:J90)</f>
        <v>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388</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387</v>
      </c>
      <c r="C109" s="104"/>
      <c r="D109" s="104"/>
      <c r="E109" s="15"/>
      <c r="F109" s="15"/>
      <c r="G109" s="25"/>
      <c r="H109" s="25"/>
      <c r="I109" s="23"/>
      <c r="J109" s="25"/>
      <c r="K109" s="25"/>
    </row>
    <row r="110" spans="1:30" x14ac:dyDescent="0.9">
      <c r="B110" s="101" t="s">
        <v>160</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5">
    <mergeCell ref="B15:K15"/>
    <mergeCell ref="C22:D22"/>
    <mergeCell ref="C23:D23"/>
    <mergeCell ref="C24:D24"/>
    <mergeCell ref="C25:D25"/>
    <mergeCell ref="C26:D26"/>
    <mergeCell ref="E10:K10"/>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B86:D86"/>
    <mergeCell ref="B89:E89"/>
    <mergeCell ref="B90:D90"/>
    <mergeCell ref="B91:D91"/>
    <mergeCell ref="C82:E82"/>
    <mergeCell ref="F82:G82"/>
    <mergeCell ref="C83:E83"/>
    <mergeCell ref="F83:G83"/>
    <mergeCell ref="C84:E84"/>
    <mergeCell ref="F84:G84"/>
    <mergeCell ref="B114:D114"/>
    <mergeCell ref="G114:I114"/>
    <mergeCell ref="B116:D116"/>
    <mergeCell ref="B17:K17"/>
    <mergeCell ref="G106:I106"/>
    <mergeCell ref="B107:D107"/>
    <mergeCell ref="B109:D109"/>
    <mergeCell ref="B110:D110"/>
    <mergeCell ref="G110:I110"/>
    <mergeCell ref="B113:D113"/>
    <mergeCell ref="B100:D100"/>
    <mergeCell ref="B101:D101"/>
    <mergeCell ref="B102:D102"/>
    <mergeCell ref="B104:E104"/>
    <mergeCell ref="B105:D105"/>
    <mergeCell ref="B106:D106"/>
    <mergeCell ref="B94:D94"/>
    <mergeCell ref="B95:D95"/>
    <mergeCell ref="B96:D96"/>
    <mergeCell ref="B97:D97"/>
    <mergeCell ref="B98:D98"/>
    <mergeCell ref="B99:D99"/>
    <mergeCell ref="C85:E85"/>
    <mergeCell ref="F85:G85"/>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D6B10-25A5-4027-98A7-875A1DC49ECF}">
  <sheetPr>
    <tabColor rgb="FFFFFF00"/>
    <pageSetUpPr fitToPage="1"/>
  </sheetPr>
  <dimension ref="A1:AD116"/>
  <sheetViews>
    <sheetView view="pageBreakPreview" zoomScale="40" zoomScaleNormal="67" zoomScaleSheetLayoutView="40" workbookViewId="0">
      <selection activeCell="J16" sqref="J16"/>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395</v>
      </c>
    </row>
    <row r="6" spans="1:11" ht="21" customHeight="1" x14ac:dyDescent="0.9">
      <c r="B6" s="15" t="s">
        <v>102</v>
      </c>
      <c r="C6" s="16"/>
    </row>
    <row r="7" spans="1:11" ht="21" customHeight="1" x14ac:dyDescent="0.9">
      <c r="B7" s="15" t="s">
        <v>103</v>
      </c>
      <c r="C7" s="16">
        <v>1</v>
      </c>
    </row>
    <row r="8" spans="1:11" ht="21" customHeight="1" x14ac:dyDescent="0.9">
      <c r="B8" s="15" t="s">
        <v>104</v>
      </c>
      <c r="C8" s="16" t="s">
        <v>377</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378</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209</v>
      </c>
      <c r="C16" s="23" t="s">
        <v>210</v>
      </c>
      <c r="D16" s="23" t="s">
        <v>211</v>
      </c>
      <c r="E16" s="23" t="s">
        <v>212</v>
      </c>
      <c r="F16" s="23">
        <v>4</v>
      </c>
      <c r="G16" s="23">
        <f>14+3.5+3.5</f>
        <v>21</v>
      </c>
      <c r="H16" s="23"/>
      <c r="I16" s="24"/>
      <c r="J16" s="23"/>
      <c r="K16" s="23" t="s">
        <v>392</v>
      </c>
    </row>
    <row r="17" spans="2:11" ht="56.15" customHeight="1" x14ac:dyDescent="0.9">
      <c r="B17" s="108" t="s">
        <v>393</v>
      </c>
      <c r="C17" s="126"/>
      <c r="D17" s="126"/>
      <c r="E17" s="126"/>
      <c r="F17" s="126"/>
      <c r="G17" s="126"/>
      <c r="H17" s="126"/>
      <c r="I17" s="126"/>
      <c r="J17" s="126"/>
      <c r="K17" s="109"/>
    </row>
    <row r="18" spans="2:11" ht="56.15" customHeight="1" x14ac:dyDescent="0.9">
      <c r="B18" s="22"/>
      <c r="C18" s="23"/>
      <c r="D18" s="23"/>
      <c r="E18" s="23"/>
      <c r="F18" s="23"/>
      <c r="G18" s="23"/>
      <c r="H18" s="23"/>
      <c r="I18" s="23"/>
      <c r="J18" s="23"/>
      <c r="K18" s="23"/>
    </row>
    <row r="19" spans="2:11" ht="68.400000000000006" customHeight="1" x14ac:dyDescent="0.9">
      <c r="B19" s="23"/>
      <c r="C19" s="23"/>
      <c r="D19" s="23"/>
      <c r="E19" s="23"/>
      <c r="F19" s="23"/>
      <c r="G19" s="23"/>
      <c r="H19" s="23"/>
      <c r="I19" s="23"/>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f>J17+J18</f>
        <v>0</v>
      </c>
      <c r="K23" s="24"/>
    </row>
    <row r="24" spans="2:11" ht="22.5" customHeight="1" x14ac:dyDescent="0.9">
      <c r="B24" s="26"/>
      <c r="C24" s="119" t="s">
        <v>123</v>
      </c>
      <c r="D24" s="119"/>
      <c r="E24" s="22"/>
      <c r="F24" s="22"/>
      <c r="G24" s="23"/>
      <c r="H24" s="23"/>
      <c r="I24" s="16" t="s">
        <v>61</v>
      </c>
      <c r="J24" s="29">
        <f>SUM(G17:H17)</f>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0</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v>0</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c r="J60" s="36"/>
      <c r="K60" s="23"/>
    </row>
    <row r="61" spans="2:11" s="32" customFormat="1" ht="216.65" customHeight="1" x14ac:dyDescent="0.9">
      <c r="B61" s="33">
        <v>26</v>
      </c>
      <c r="C61" s="116" t="s">
        <v>185</v>
      </c>
      <c r="D61" s="116"/>
      <c r="E61" s="116"/>
      <c r="F61" s="117" t="s">
        <v>37</v>
      </c>
      <c r="G61" s="117"/>
      <c r="H61" s="34" t="s">
        <v>22</v>
      </c>
      <c r="I61" s="33">
        <f>J19</f>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f>J18</f>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0</v>
      </c>
      <c r="F90" s="41"/>
      <c r="G90" s="34">
        <v>2</v>
      </c>
      <c r="H90" s="34">
        <v>2</v>
      </c>
      <c r="I90" s="42">
        <v>3</v>
      </c>
      <c r="J90" s="43">
        <f>I90*H90*G90*E90</f>
        <v>0</v>
      </c>
      <c r="K90" s="39"/>
    </row>
    <row r="91" spans="2:11" s="32" customFormat="1" ht="23" x14ac:dyDescent="0.95">
      <c r="B91" s="115" t="s">
        <v>148</v>
      </c>
      <c r="C91" s="115"/>
      <c r="D91" s="115"/>
      <c r="E91" s="31"/>
      <c r="F91" s="41"/>
      <c r="G91" s="41"/>
      <c r="H91" s="41"/>
      <c r="I91" s="42"/>
      <c r="J91" s="43">
        <f>SUM(J90:J90)</f>
        <v>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388</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387</v>
      </c>
      <c r="C109" s="104"/>
      <c r="D109" s="104"/>
      <c r="E109" s="15"/>
      <c r="F109" s="15"/>
      <c r="G109" s="25"/>
      <c r="H109" s="25"/>
      <c r="I109" s="23"/>
      <c r="J109" s="25"/>
      <c r="K109" s="25"/>
    </row>
    <row r="110" spans="1:30" x14ac:dyDescent="0.9">
      <c r="B110" s="101" t="s">
        <v>160</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5">
    <mergeCell ref="B15:K15"/>
    <mergeCell ref="B17:K17"/>
    <mergeCell ref="C22:D22"/>
    <mergeCell ref="C23:D23"/>
    <mergeCell ref="C24:D24"/>
    <mergeCell ref="C25:D25"/>
    <mergeCell ref="E10:K10"/>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C28:D28"/>
    <mergeCell ref="B33:J33"/>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C85:E85"/>
    <mergeCell ref="F85:G85"/>
    <mergeCell ref="B86:D86"/>
    <mergeCell ref="B89:E89"/>
    <mergeCell ref="C81:E81"/>
    <mergeCell ref="F81:G81"/>
    <mergeCell ref="C82:E82"/>
    <mergeCell ref="F82:G82"/>
    <mergeCell ref="C83:E83"/>
    <mergeCell ref="F83:G83"/>
    <mergeCell ref="B98:D98"/>
    <mergeCell ref="B99:D99"/>
    <mergeCell ref="B100:D100"/>
    <mergeCell ref="B101:D101"/>
    <mergeCell ref="B102:D102"/>
    <mergeCell ref="B104:E104"/>
    <mergeCell ref="B90:D90"/>
    <mergeCell ref="B91:D91"/>
    <mergeCell ref="B94:D94"/>
    <mergeCell ref="B95:D95"/>
    <mergeCell ref="B96:D96"/>
    <mergeCell ref="B97:D97"/>
    <mergeCell ref="B113:D113"/>
    <mergeCell ref="B114:D114"/>
    <mergeCell ref="G114:I114"/>
    <mergeCell ref="B116:D116"/>
    <mergeCell ref="B105:D105"/>
    <mergeCell ref="B106:D106"/>
    <mergeCell ref="G106:I106"/>
    <mergeCell ref="B107:D107"/>
    <mergeCell ref="B109:D109"/>
    <mergeCell ref="B110:D110"/>
    <mergeCell ref="G110:I110"/>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B687F-6935-4E9C-A1C5-2CCAAD767043}">
  <sheetPr>
    <tabColor rgb="FFFFFF00"/>
    <pageSetUpPr fitToPage="1"/>
  </sheetPr>
  <dimension ref="A1:AD116"/>
  <sheetViews>
    <sheetView view="pageBreakPreview" topLeftCell="A56" zoomScale="40" zoomScaleNormal="53" zoomScaleSheetLayoutView="40" workbookViewId="0">
      <selection activeCell="I61" sqref="I61"/>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396</v>
      </c>
    </row>
    <row r="6" spans="1:11" ht="21" customHeight="1" x14ac:dyDescent="0.9">
      <c r="B6" s="15" t="s">
        <v>102</v>
      </c>
      <c r="C6" s="16"/>
    </row>
    <row r="7" spans="1:11" ht="21" customHeight="1" x14ac:dyDescent="0.9">
      <c r="B7" s="15" t="s">
        <v>103</v>
      </c>
      <c r="C7" s="16">
        <v>3</v>
      </c>
    </row>
    <row r="8" spans="1:11" ht="21" customHeight="1" x14ac:dyDescent="0.9">
      <c r="B8" s="15" t="s">
        <v>104</v>
      </c>
      <c r="C8" s="16" t="s">
        <v>377</v>
      </c>
    </row>
    <row r="9" spans="1:11" ht="41.4" customHeight="1" x14ac:dyDescent="0.9">
      <c r="B9" s="17" t="s">
        <v>105</v>
      </c>
      <c r="C9" s="16">
        <f>C7+1</f>
        <v>4</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378</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241</v>
      </c>
      <c r="C15" s="122"/>
      <c r="D15" s="122"/>
      <c r="E15" s="122"/>
      <c r="F15" s="122"/>
      <c r="G15" s="122"/>
      <c r="H15" s="122"/>
      <c r="I15" s="122"/>
      <c r="J15" s="122"/>
      <c r="K15" s="122"/>
    </row>
    <row r="16" spans="1:11" ht="56.15" customHeight="1" x14ac:dyDescent="0.9">
      <c r="B16" s="22" t="s">
        <v>209</v>
      </c>
      <c r="C16" s="23" t="s">
        <v>210</v>
      </c>
      <c r="D16" s="23" t="s">
        <v>211</v>
      </c>
      <c r="E16" s="23" t="s">
        <v>212</v>
      </c>
      <c r="F16" s="23">
        <v>3</v>
      </c>
      <c r="G16" s="23">
        <f>30+3.5+3.5</f>
        <v>37</v>
      </c>
      <c r="H16" s="23"/>
      <c r="I16" s="24"/>
      <c r="J16" s="23"/>
      <c r="K16" s="23" t="s">
        <v>397</v>
      </c>
    </row>
    <row r="17" spans="2:11" ht="56.15" customHeight="1" x14ac:dyDescent="0.9">
      <c r="B17" s="22" t="s">
        <v>398</v>
      </c>
      <c r="C17" s="23" t="s">
        <v>399</v>
      </c>
      <c r="D17" s="23" t="s">
        <v>400</v>
      </c>
      <c r="E17" s="23" t="s">
        <v>401</v>
      </c>
      <c r="F17" s="23">
        <v>6</v>
      </c>
      <c r="G17" s="23">
        <v>12</v>
      </c>
      <c r="H17" s="23">
        <v>0.3</v>
      </c>
      <c r="I17" s="23">
        <v>0.3</v>
      </c>
      <c r="J17" s="23">
        <f>F17*G17*H17*I17</f>
        <v>6.4799999999999995</v>
      </c>
      <c r="K17" s="23" t="s">
        <v>402</v>
      </c>
    </row>
    <row r="18" spans="2:11" ht="56.15" customHeight="1" x14ac:dyDescent="0.9">
      <c r="B18" s="22" t="s">
        <v>403</v>
      </c>
      <c r="C18" s="23" t="s">
        <v>206</v>
      </c>
      <c r="D18" s="23" t="s">
        <v>248</v>
      </c>
      <c r="E18" s="23" t="s">
        <v>293</v>
      </c>
      <c r="F18" s="23">
        <v>2</v>
      </c>
      <c r="G18" s="23"/>
      <c r="H18" s="23"/>
      <c r="I18" s="23"/>
      <c r="J18" s="23">
        <f>F18</f>
        <v>2</v>
      </c>
      <c r="K18" s="22" t="s">
        <v>404</v>
      </c>
    </row>
    <row r="19" spans="2:11" ht="68.400000000000006" customHeight="1" x14ac:dyDescent="0.9">
      <c r="B19" s="23"/>
      <c r="C19" s="23"/>
      <c r="D19" s="23"/>
      <c r="E19" s="23"/>
      <c r="F19" s="23"/>
      <c r="G19" s="23"/>
      <c r="H19" s="23"/>
      <c r="I19" s="23"/>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v>0</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0</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v>0</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v>0</v>
      </c>
      <c r="J60" s="36"/>
      <c r="K60" s="23"/>
    </row>
    <row r="61" spans="2:11" s="32" customFormat="1" ht="216.65" customHeight="1" x14ac:dyDescent="0.9">
      <c r="B61" s="33">
        <v>26</v>
      </c>
      <c r="C61" s="116" t="s">
        <v>185</v>
      </c>
      <c r="D61" s="116"/>
      <c r="E61" s="116"/>
      <c r="F61" s="117" t="s">
        <v>37</v>
      </c>
      <c r="G61" s="117"/>
      <c r="H61" s="34" t="s">
        <v>22</v>
      </c>
      <c r="I61" s="33">
        <f>J19</f>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f>J17</f>
        <v>6.4799999999999995</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0</v>
      </c>
      <c r="F90" s="41"/>
      <c r="G90" s="34">
        <v>2</v>
      </c>
      <c r="H90" s="34">
        <v>2</v>
      </c>
      <c r="I90" s="42">
        <v>3</v>
      </c>
      <c r="J90" s="43">
        <f>I90*H90*G90*E90</f>
        <v>0</v>
      </c>
      <c r="K90" s="39"/>
    </row>
    <row r="91" spans="2:11" s="32" customFormat="1" ht="23" x14ac:dyDescent="0.95">
      <c r="B91" s="115" t="s">
        <v>148</v>
      </c>
      <c r="C91" s="115"/>
      <c r="D91" s="115"/>
      <c r="E91" s="31"/>
      <c r="F91" s="41"/>
      <c r="G91" s="41"/>
      <c r="H91" s="41"/>
      <c r="I91" s="42"/>
      <c r="J91" s="43">
        <f>SUM(J90:J90)</f>
        <v>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388</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387</v>
      </c>
      <c r="C109" s="104"/>
      <c r="D109" s="104"/>
      <c r="E109" s="15"/>
      <c r="F109" s="15"/>
      <c r="G109" s="25"/>
      <c r="H109" s="25"/>
      <c r="I109" s="23"/>
      <c r="J109" s="25"/>
      <c r="K109" s="25"/>
    </row>
    <row r="110" spans="1:30" x14ac:dyDescent="0.9">
      <c r="B110" s="101" t="s">
        <v>160</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C26:D26"/>
    <mergeCell ref="E10:K10"/>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B7C63-7DAF-4DF7-AFAB-0E79DFC6FDB2}">
  <sheetPr>
    <tabColor rgb="FFFFFF00"/>
    <pageSetUpPr fitToPage="1"/>
  </sheetPr>
  <dimension ref="A2:AD115"/>
  <sheetViews>
    <sheetView view="pageBreakPreview" topLeftCell="A85" zoomScale="40" zoomScaleNormal="63" zoomScaleSheetLayoutView="4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216</v>
      </c>
    </row>
    <row r="6" spans="2:11" ht="21" customHeight="1" x14ac:dyDescent="0.9">
      <c r="B6" s="15" t="s">
        <v>102</v>
      </c>
      <c r="C6" s="16"/>
    </row>
    <row r="7" spans="2:11" ht="21" customHeight="1" x14ac:dyDescent="0.9">
      <c r="B7" s="15" t="s">
        <v>103</v>
      </c>
      <c r="C7" s="16">
        <v>3</v>
      </c>
    </row>
    <row r="8" spans="2:11" ht="21" customHeight="1" x14ac:dyDescent="0.9">
      <c r="B8" s="15" t="s">
        <v>104</v>
      </c>
      <c r="C8" s="16" t="s">
        <v>197</v>
      </c>
    </row>
    <row r="9" spans="2:11" ht="41.4" customHeight="1" x14ac:dyDescent="0.9">
      <c r="B9" s="17" t="s">
        <v>105</v>
      </c>
      <c r="C9" s="16">
        <f>C7+1</f>
        <v>4</v>
      </c>
      <c r="E9" s="124"/>
      <c r="F9" s="124"/>
      <c r="G9" s="124"/>
      <c r="H9" s="124"/>
      <c r="I9" s="124"/>
      <c r="J9" s="124"/>
      <c r="K9" s="124"/>
    </row>
    <row r="10" spans="2:11" ht="21" customHeight="1" x14ac:dyDescent="0.9">
      <c r="B10" s="15" t="s">
        <v>106</v>
      </c>
      <c r="C10" s="16" t="s">
        <v>198</v>
      </c>
      <c r="J10" s="18"/>
    </row>
    <row r="11" spans="2:11" ht="21" customHeight="1" x14ac:dyDescent="0.9">
      <c r="B11" s="15" t="s">
        <v>107</v>
      </c>
      <c r="C11" s="16" t="s">
        <v>199</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1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119</v>
      </c>
      <c r="C15" s="122"/>
      <c r="D15" s="122"/>
      <c r="E15" s="122"/>
      <c r="F15" s="122"/>
      <c r="G15" s="122"/>
      <c r="H15" s="122"/>
      <c r="I15" s="122"/>
      <c r="J15" s="122"/>
      <c r="K15" s="122"/>
    </row>
    <row r="16" spans="2:11" ht="56.15" customHeight="1" x14ac:dyDescent="0.9">
      <c r="B16" s="22" t="s">
        <v>205</v>
      </c>
      <c r="C16" s="23" t="s">
        <v>206</v>
      </c>
      <c r="D16" s="22" t="s">
        <v>214</v>
      </c>
      <c r="E16" s="23" t="s">
        <v>207</v>
      </c>
      <c r="F16" s="23">
        <v>3</v>
      </c>
      <c r="G16" s="23"/>
      <c r="H16" s="23"/>
      <c r="I16" s="23"/>
      <c r="J16" s="23">
        <f>F16</f>
        <v>3</v>
      </c>
      <c r="K16" s="23" t="s">
        <v>208</v>
      </c>
    </row>
    <row r="17" spans="2:11" ht="56.15" customHeight="1" x14ac:dyDescent="0.9">
      <c r="B17" s="22" t="s">
        <v>209</v>
      </c>
      <c r="C17" s="23" t="s">
        <v>210</v>
      </c>
      <c r="D17" s="23" t="s">
        <v>211</v>
      </c>
      <c r="E17" s="23" t="s">
        <v>212</v>
      </c>
      <c r="F17" s="23">
        <v>2</v>
      </c>
      <c r="G17" s="23">
        <f>24+3.5+3.5</f>
        <v>31</v>
      </c>
      <c r="H17" s="23"/>
      <c r="I17" s="24"/>
      <c r="J17" s="23"/>
      <c r="K17" s="23" t="s">
        <v>213</v>
      </c>
    </row>
    <row r="18" spans="2:11" ht="68.400000000000006" customHeight="1" x14ac:dyDescent="0.9">
      <c r="B18" s="24"/>
      <c r="C18" s="23"/>
      <c r="D18" s="23"/>
      <c r="E18" s="25"/>
      <c r="F18" s="25"/>
      <c r="G18" s="25"/>
      <c r="H18" s="25"/>
      <c r="I18" s="25"/>
      <c r="J18" s="25"/>
      <c r="K18" s="24"/>
    </row>
    <row r="19" spans="2:11" x14ac:dyDescent="0.9">
      <c r="B19" s="24"/>
      <c r="C19" s="23"/>
      <c r="D19" s="23"/>
      <c r="E19" s="25"/>
      <c r="F19" s="25"/>
      <c r="G19" s="25"/>
      <c r="H19" s="25"/>
      <c r="I19" s="25"/>
      <c r="J19" s="25"/>
      <c r="K19" s="24"/>
    </row>
    <row r="20" spans="2:11" ht="22.5" customHeight="1" x14ac:dyDescent="0.9">
      <c r="B20" s="26" t="s">
        <v>120</v>
      </c>
      <c r="C20" s="16"/>
      <c r="D20" s="16"/>
      <c r="E20" s="27"/>
      <c r="F20" s="27"/>
      <c r="G20" s="28"/>
      <c r="H20" s="25"/>
      <c r="I20" s="21"/>
      <c r="J20" s="29"/>
      <c r="K20" s="24"/>
    </row>
    <row r="21" spans="2:11" ht="22.5" customHeight="1" x14ac:dyDescent="0.9">
      <c r="B21" s="26"/>
      <c r="C21" s="123" t="s">
        <v>121</v>
      </c>
      <c r="D21" s="123"/>
      <c r="E21" s="27"/>
      <c r="F21" s="27"/>
      <c r="G21" s="28"/>
      <c r="H21" s="25"/>
      <c r="I21" s="16" t="s">
        <v>13</v>
      </c>
      <c r="J21" s="29">
        <v>0</v>
      </c>
      <c r="K21" s="24"/>
    </row>
    <row r="22" spans="2:11" ht="22.5" customHeight="1" x14ac:dyDescent="0.9">
      <c r="B22" s="26"/>
      <c r="C22" s="119" t="s">
        <v>122</v>
      </c>
      <c r="D22" s="119"/>
      <c r="E22" s="22"/>
      <c r="F22" s="22"/>
      <c r="G22" s="23"/>
      <c r="H22" s="23"/>
      <c r="I22" s="16" t="s">
        <v>13</v>
      </c>
      <c r="J22" s="29">
        <v>0</v>
      </c>
      <c r="K22" s="24"/>
    </row>
    <row r="23" spans="2:11" ht="22.5" customHeight="1" x14ac:dyDescent="0.9">
      <c r="B23" s="26"/>
      <c r="C23" s="119" t="s">
        <v>123</v>
      </c>
      <c r="D23" s="119"/>
      <c r="E23" s="22"/>
      <c r="F23" s="22"/>
      <c r="G23" s="23"/>
      <c r="H23" s="23"/>
      <c r="I23" s="16" t="s">
        <v>61</v>
      </c>
      <c r="J23" s="29">
        <v>0</v>
      </c>
      <c r="K23" s="24"/>
    </row>
    <row r="24" spans="2:11" ht="22.5" customHeight="1" x14ac:dyDescent="0.9">
      <c r="B24" s="26"/>
      <c r="C24" s="119" t="s">
        <v>124</v>
      </c>
      <c r="D24" s="119"/>
      <c r="E24" s="22"/>
      <c r="F24" s="22"/>
      <c r="G24" s="23"/>
      <c r="H24" s="23"/>
      <c r="I24" s="16" t="s">
        <v>61</v>
      </c>
      <c r="J24" s="29">
        <v>0</v>
      </c>
      <c r="K24" s="24"/>
    </row>
    <row r="25" spans="2:11" ht="22.5" customHeight="1" x14ac:dyDescent="0.9">
      <c r="B25" s="26"/>
      <c r="C25" s="106" t="s">
        <v>125</v>
      </c>
      <c r="D25" s="106"/>
      <c r="E25" s="22"/>
      <c r="F25" s="22"/>
      <c r="G25" s="23"/>
      <c r="H25" s="23"/>
      <c r="I25" s="16" t="s">
        <v>61</v>
      </c>
      <c r="J25" s="29">
        <v>0</v>
      </c>
      <c r="K25" s="24"/>
    </row>
    <row r="26" spans="2:11" ht="22.5" customHeight="1" x14ac:dyDescent="0.9">
      <c r="B26" s="26"/>
      <c r="C26" s="119" t="s">
        <v>126</v>
      </c>
      <c r="D26" s="119"/>
      <c r="E26" s="22"/>
      <c r="F26" s="22"/>
      <c r="G26" s="23"/>
      <c r="H26" s="23"/>
      <c r="I26" s="16" t="s">
        <v>16</v>
      </c>
      <c r="J26" s="29">
        <v>0</v>
      </c>
      <c r="K26" s="24"/>
    </row>
    <row r="27" spans="2:11" ht="22.5" customHeight="1" x14ac:dyDescent="0.9">
      <c r="B27" s="24"/>
      <c r="C27" s="102"/>
      <c r="D27" s="102"/>
      <c r="E27" s="25"/>
      <c r="F27" s="25"/>
      <c r="G27" s="25"/>
      <c r="H27" s="25"/>
      <c r="I27" s="25"/>
      <c r="J27" s="29"/>
      <c r="K27" s="24"/>
    </row>
    <row r="28" spans="2:11" ht="21.65" customHeight="1" x14ac:dyDescent="0.9">
      <c r="B28" s="24"/>
      <c r="C28" s="25"/>
      <c r="D28" s="25"/>
      <c r="E28" s="25"/>
      <c r="F28" s="25"/>
      <c r="G28" s="25"/>
      <c r="H28" s="25"/>
      <c r="I28" s="25"/>
      <c r="J28" s="29"/>
      <c r="K28" s="30"/>
    </row>
    <row r="29" spans="2:11" ht="21.65" customHeight="1" x14ac:dyDescent="0.9">
      <c r="B29" s="22"/>
      <c r="C29" s="25"/>
      <c r="D29" s="25"/>
      <c r="E29" s="25"/>
      <c r="F29" s="25"/>
      <c r="G29" s="25"/>
      <c r="H29" s="25"/>
      <c r="I29" s="25"/>
      <c r="J29" s="29"/>
      <c r="K29" s="30"/>
    </row>
    <row r="30" spans="2:11" x14ac:dyDescent="0.9">
      <c r="B30" s="22"/>
      <c r="C30" s="22"/>
      <c r="D30" s="22"/>
      <c r="E30" s="22"/>
      <c r="F30" s="22"/>
      <c r="G30" s="25"/>
      <c r="H30" s="25"/>
      <c r="I30" s="25"/>
      <c r="J30" s="30"/>
      <c r="K30" s="24"/>
    </row>
    <row r="31" spans="2:11" x14ac:dyDescent="0.9">
      <c r="B31" s="24"/>
      <c r="C31" s="23"/>
      <c r="D31" s="23"/>
      <c r="E31" s="25"/>
      <c r="F31" s="25"/>
      <c r="G31" s="25"/>
      <c r="H31" s="25"/>
      <c r="I31" s="25"/>
      <c r="J31" s="25"/>
      <c r="K31" s="24"/>
    </row>
    <row r="32" spans="2:11" ht="23" x14ac:dyDescent="0.9">
      <c r="B32" s="120" t="s">
        <v>127</v>
      </c>
      <c r="C32" s="120"/>
      <c r="D32" s="120"/>
      <c r="E32" s="120"/>
      <c r="F32" s="120"/>
      <c r="G32" s="120"/>
      <c r="H32" s="120"/>
      <c r="I32" s="120"/>
      <c r="J32" s="120"/>
      <c r="K32" s="24"/>
    </row>
    <row r="33" spans="2:11" x14ac:dyDescent="0.9">
      <c r="B33" s="23"/>
      <c r="C33" s="23"/>
      <c r="D33" s="23"/>
      <c r="E33" s="25"/>
      <c r="F33" s="25"/>
      <c r="G33" s="25"/>
      <c r="H33" s="25"/>
      <c r="I33" s="25"/>
      <c r="J33" s="25"/>
      <c r="K33" s="24"/>
    </row>
    <row r="34" spans="2:11" s="32" customFormat="1" ht="29.15" customHeight="1" x14ac:dyDescent="0.9">
      <c r="B34" s="27" t="s">
        <v>0</v>
      </c>
      <c r="C34" s="121" t="s">
        <v>1</v>
      </c>
      <c r="D34" s="121"/>
      <c r="E34" s="121"/>
      <c r="F34" s="121" t="s">
        <v>2</v>
      </c>
      <c r="G34" s="121"/>
      <c r="H34" s="16" t="s">
        <v>3</v>
      </c>
      <c r="I34" s="16" t="s">
        <v>4</v>
      </c>
      <c r="J34" s="16" t="s">
        <v>128</v>
      </c>
      <c r="K34" s="16" t="s">
        <v>129</v>
      </c>
    </row>
    <row r="35" spans="2:11" s="32" customFormat="1" ht="162" customHeight="1" x14ac:dyDescent="0.9">
      <c r="B35" s="33">
        <v>1</v>
      </c>
      <c r="C35" s="116" t="s">
        <v>162</v>
      </c>
      <c r="D35" s="116"/>
      <c r="E35" s="116"/>
      <c r="F35" s="117" t="s">
        <v>6</v>
      </c>
      <c r="G35" s="117"/>
      <c r="H35" s="34" t="s">
        <v>130</v>
      </c>
      <c r="I35" s="35">
        <v>2</v>
      </c>
      <c r="J35" s="36"/>
      <c r="K35" s="33"/>
    </row>
    <row r="36" spans="2:11" s="32" customFormat="1" ht="209.5" customHeight="1" x14ac:dyDescent="0.9">
      <c r="B36" s="33">
        <v>2</v>
      </c>
      <c r="C36" s="116" t="s">
        <v>163</v>
      </c>
      <c r="D36" s="116"/>
      <c r="E36" s="116"/>
      <c r="F36" s="117" t="s">
        <v>8</v>
      </c>
      <c r="G36" s="117"/>
      <c r="H36" s="33" t="s">
        <v>9</v>
      </c>
      <c r="I36" s="33"/>
      <c r="J36" s="36"/>
      <c r="K36" s="33"/>
    </row>
    <row r="37" spans="2:11" s="32" customFormat="1" ht="236.5" customHeight="1" x14ac:dyDescent="0.9">
      <c r="B37" s="33">
        <v>3</v>
      </c>
      <c r="C37" s="116" t="s">
        <v>164</v>
      </c>
      <c r="D37" s="116"/>
      <c r="E37" s="116"/>
      <c r="F37" s="117" t="s">
        <v>10</v>
      </c>
      <c r="G37" s="117"/>
      <c r="H37" s="33" t="s">
        <v>11</v>
      </c>
      <c r="I37" s="33"/>
      <c r="J37" s="36"/>
      <c r="K37" s="33"/>
    </row>
    <row r="38" spans="2:11" s="32" customFormat="1" ht="195" customHeight="1" x14ac:dyDescent="0.9">
      <c r="B38" s="33">
        <v>4</v>
      </c>
      <c r="C38" s="116" t="s">
        <v>165</v>
      </c>
      <c r="D38" s="116"/>
      <c r="E38" s="116"/>
      <c r="F38" s="117" t="s">
        <v>12</v>
      </c>
      <c r="G38" s="117"/>
      <c r="H38" s="33" t="s">
        <v>13</v>
      </c>
      <c r="I38" s="33"/>
      <c r="J38" s="36"/>
      <c r="K38" s="33"/>
    </row>
    <row r="39" spans="2:11" s="32" customFormat="1" ht="88.4" customHeight="1" x14ac:dyDescent="0.9">
      <c r="B39" s="33">
        <v>5</v>
      </c>
      <c r="C39" s="116" t="s">
        <v>166</v>
      </c>
      <c r="D39" s="116"/>
      <c r="E39" s="116"/>
      <c r="F39" s="117" t="s">
        <v>14</v>
      </c>
      <c r="G39" s="117"/>
      <c r="H39" s="33" t="s">
        <v>9</v>
      </c>
      <c r="I39" s="35">
        <f>J17</f>
        <v>0</v>
      </c>
      <c r="J39" s="36"/>
      <c r="K39" s="33"/>
    </row>
    <row r="40" spans="2:11" s="32" customFormat="1" ht="272.5" customHeight="1" x14ac:dyDescent="0.9">
      <c r="B40" s="33">
        <v>6</v>
      </c>
      <c r="C40" s="116" t="s">
        <v>167</v>
      </c>
      <c r="D40" s="116"/>
      <c r="E40" s="116"/>
      <c r="F40" s="117" t="s">
        <v>15</v>
      </c>
      <c r="G40" s="117"/>
      <c r="H40" s="34" t="s">
        <v>16</v>
      </c>
      <c r="I40" s="35"/>
      <c r="J40" s="36"/>
      <c r="K40" s="33"/>
    </row>
    <row r="41" spans="2:11" s="32" customFormat="1" ht="192" customHeight="1" x14ac:dyDescent="0.9">
      <c r="B41" s="33">
        <v>7</v>
      </c>
      <c r="C41" s="116" t="s">
        <v>168</v>
      </c>
      <c r="D41" s="116"/>
      <c r="E41" s="116"/>
      <c r="F41" s="117" t="s">
        <v>17</v>
      </c>
      <c r="G41" s="117"/>
      <c r="H41" s="34" t="s">
        <v>18</v>
      </c>
      <c r="I41" s="33"/>
      <c r="J41" s="36"/>
      <c r="K41" s="33"/>
    </row>
    <row r="42" spans="2:11" s="32" customFormat="1" ht="232.75" customHeight="1" x14ac:dyDescent="0.9">
      <c r="B42" s="33">
        <v>8</v>
      </c>
      <c r="C42" s="116" t="s">
        <v>169</v>
      </c>
      <c r="D42" s="116"/>
      <c r="E42" s="116"/>
      <c r="F42" s="117" t="s">
        <v>161</v>
      </c>
      <c r="G42" s="117"/>
      <c r="H42" s="34" t="s">
        <v>20</v>
      </c>
      <c r="I42" s="33"/>
      <c r="J42" s="36"/>
      <c r="K42" s="33"/>
    </row>
    <row r="43" spans="2:11" s="32" customFormat="1" ht="292.5" customHeight="1" x14ac:dyDescent="0.9">
      <c r="B43" s="33">
        <v>9</v>
      </c>
      <c r="C43" s="116" t="s">
        <v>170</v>
      </c>
      <c r="D43" s="116"/>
      <c r="E43" s="116"/>
      <c r="F43" s="117" t="s">
        <v>21</v>
      </c>
      <c r="G43" s="117"/>
      <c r="H43" s="34" t="s">
        <v>22</v>
      </c>
      <c r="I43" s="33"/>
      <c r="J43" s="36"/>
      <c r="K43" s="33"/>
    </row>
    <row r="44" spans="2:11" s="32" customFormat="1" ht="262.64999999999998" customHeight="1" x14ac:dyDescent="0.9">
      <c r="B44" s="33">
        <v>10</v>
      </c>
      <c r="C44" s="116" t="s">
        <v>171</v>
      </c>
      <c r="D44" s="116"/>
      <c r="E44" s="116"/>
      <c r="F44" s="117" t="s">
        <v>23</v>
      </c>
      <c r="G44" s="117"/>
      <c r="H44" s="34" t="s">
        <v>22</v>
      </c>
      <c r="I44" s="33"/>
      <c r="J44" s="36"/>
      <c r="K44" s="33"/>
    </row>
    <row r="45" spans="2:11" s="32" customFormat="1" ht="249" customHeight="1" x14ac:dyDescent="0.9">
      <c r="B45" s="33">
        <v>11</v>
      </c>
      <c r="C45" s="116" t="s">
        <v>172</v>
      </c>
      <c r="D45" s="116"/>
      <c r="E45" s="116"/>
      <c r="F45" s="117" t="s">
        <v>24</v>
      </c>
      <c r="G45" s="117"/>
      <c r="H45" s="34" t="s">
        <v>22</v>
      </c>
      <c r="I45" s="33"/>
      <c r="J45" s="36"/>
      <c r="K45" s="33"/>
    </row>
    <row r="46" spans="2:11" s="32" customFormat="1" ht="145.65" customHeight="1" x14ac:dyDescent="0.9">
      <c r="B46" s="33">
        <v>12</v>
      </c>
      <c r="C46" s="116" t="s">
        <v>173</v>
      </c>
      <c r="D46" s="116"/>
      <c r="E46" s="116"/>
      <c r="F46" s="117" t="s">
        <v>25</v>
      </c>
      <c r="G46" s="117"/>
      <c r="H46" s="34" t="s">
        <v>22</v>
      </c>
      <c r="I46" s="33"/>
      <c r="J46" s="36"/>
      <c r="K46" s="33"/>
    </row>
    <row r="47" spans="2:11" s="32" customFormat="1" ht="282.64999999999998" customHeight="1" x14ac:dyDescent="0.9">
      <c r="B47" s="33">
        <v>13</v>
      </c>
      <c r="C47" s="116" t="s">
        <v>174</v>
      </c>
      <c r="D47" s="116"/>
      <c r="E47" s="116"/>
      <c r="F47" s="117" t="s">
        <v>26</v>
      </c>
      <c r="G47" s="117"/>
      <c r="H47" s="34" t="s">
        <v>22</v>
      </c>
      <c r="I47" s="33"/>
      <c r="J47" s="36"/>
      <c r="K47" s="33"/>
    </row>
    <row r="48" spans="2:11" s="32" customFormat="1" ht="166.75" customHeight="1" x14ac:dyDescent="0.9">
      <c r="B48" s="33">
        <v>14</v>
      </c>
      <c r="C48" s="116" t="s">
        <v>175</v>
      </c>
      <c r="D48" s="116"/>
      <c r="E48" s="116"/>
      <c r="F48" s="117" t="s">
        <v>27</v>
      </c>
      <c r="G48" s="117"/>
      <c r="H48" s="34" t="s">
        <v>22</v>
      </c>
      <c r="I48" s="33"/>
      <c r="J48" s="36"/>
      <c r="K48" s="33"/>
    </row>
    <row r="49" spans="2:11" s="32" customFormat="1" ht="270.64999999999998" customHeight="1" x14ac:dyDescent="0.9">
      <c r="B49" s="33">
        <v>15</v>
      </c>
      <c r="C49" s="116" t="s">
        <v>176</v>
      </c>
      <c r="D49" s="116"/>
      <c r="E49" s="116"/>
      <c r="F49" s="117" t="s">
        <v>28</v>
      </c>
      <c r="G49" s="117"/>
      <c r="H49" s="33" t="s">
        <v>9</v>
      </c>
      <c r="I49" s="33"/>
      <c r="J49" s="36"/>
      <c r="K49" s="33"/>
    </row>
    <row r="50" spans="2:11" s="32" customFormat="1" ht="200.5" customHeight="1" x14ac:dyDescent="0.9">
      <c r="B50" s="33">
        <v>16</v>
      </c>
      <c r="C50" s="116" t="s">
        <v>177</v>
      </c>
      <c r="D50" s="116"/>
      <c r="E50" s="116"/>
      <c r="F50" s="117" t="s">
        <v>29</v>
      </c>
      <c r="G50" s="117"/>
      <c r="H50" s="33"/>
      <c r="I50" s="33"/>
      <c r="J50" s="36"/>
      <c r="K50" s="33"/>
    </row>
    <row r="51" spans="2:11" s="32" customFormat="1" ht="52.75" customHeight="1" x14ac:dyDescent="0.9">
      <c r="B51" s="33">
        <v>17</v>
      </c>
      <c r="C51" s="113" t="s">
        <v>131</v>
      </c>
      <c r="D51" s="113"/>
      <c r="E51" s="113"/>
      <c r="F51" s="117" t="s">
        <v>132</v>
      </c>
      <c r="G51" s="117"/>
      <c r="H51" s="37"/>
      <c r="I51" s="33"/>
      <c r="J51" s="36"/>
      <c r="K51" s="33"/>
    </row>
    <row r="52" spans="2:11" s="32" customFormat="1" ht="87" customHeight="1" x14ac:dyDescent="0.9">
      <c r="B52" s="33">
        <v>18</v>
      </c>
      <c r="C52" s="116" t="s">
        <v>178</v>
      </c>
      <c r="D52" s="116"/>
      <c r="E52" s="116"/>
      <c r="F52" s="117" t="s">
        <v>30</v>
      </c>
      <c r="G52" s="117"/>
      <c r="H52" s="33" t="s">
        <v>9</v>
      </c>
      <c r="I52" s="33"/>
      <c r="J52" s="36"/>
      <c r="K52" s="33"/>
    </row>
    <row r="53" spans="2:11" s="32" customFormat="1" ht="163.4" customHeight="1" x14ac:dyDescent="0.9">
      <c r="B53" s="33">
        <v>19</v>
      </c>
      <c r="C53" s="116" t="s">
        <v>179</v>
      </c>
      <c r="D53" s="116"/>
      <c r="E53" s="116"/>
      <c r="F53" s="117" t="s">
        <v>31</v>
      </c>
      <c r="G53" s="117"/>
      <c r="H53" s="33" t="s">
        <v>9</v>
      </c>
      <c r="I53" s="35"/>
      <c r="J53" s="36"/>
      <c r="K53" s="23"/>
    </row>
    <row r="54" spans="2:11" s="32" customFormat="1" ht="122.4" customHeight="1" x14ac:dyDescent="0.9">
      <c r="B54" s="33">
        <v>20</v>
      </c>
      <c r="C54" s="116" t="s">
        <v>180</v>
      </c>
      <c r="D54" s="116"/>
      <c r="E54" s="116"/>
      <c r="F54" s="117" t="s">
        <v>32</v>
      </c>
      <c r="G54" s="117"/>
      <c r="H54" s="33" t="s">
        <v>9</v>
      </c>
      <c r="I54" s="33"/>
      <c r="J54" s="36"/>
      <c r="K54" s="33"/>
    </row>
    <row r="55" spans="2:11" s="32" customFormat="1" ht="103.75" customHeight="1" x14ac:dyDescent="0.9">
      <c r="B55" s="33">
        <v>21</v>
      </c>
      <c r="C55" s="116" t="s">
        <v>181</v>
      </c>
      <c r="D55" s="116"/>
      <c r="E55" s="116"/>
      <c r="F55" s="117" t="s">
        <v>33</v>
      </c>
      <c r="G55" s="117"/>
      <c r="H55" s="33" t="s">
        <v>9</v>
      </c>
      <c r="I55" s="33"/>
      <c r="J55" s="36"/>
      <c r="K55" s="33"/>
    </row>
    <row r="56" spans="2:11" s="32" customFormat="1" ht="214.75" customHeight="1" x14ac:dyDescent="0.9">
      <c r="B56" s="33">
        <v>22</v>
      </c>
      <c r="C56" s="116" t="s">
        <v>182</v>
      </c>
      <c r="D56" s="116"/>
      <c r="E56" s="116"/>
      <c r="F56" s="117" t="s">
        <v>34</v>
      </c>
      <c r="G56" s="117"/>
      <c r="H56" s="33" t="s">
        <v>9</v>
      </c>
      <c r="I56" s="33"/>
      <c r="J56" s="36"/>
      <c r="K56" s="33"/>
    </row>
    <row r="57" spans="2:11" s="32" customFormat="1" ht="32.15" customHeight="1" x14ac:dyDescent="0.9">
      <c r="B57" s="33">
        <v>23</v>
      </c>
      <c r="C57" s="113" t="s">
        <v>133</v>
      </c>
      <c r="D57" s="113"/>
      <c r="E57" s="113"/>
      <c r="F57" s="117"/>
      <c r="G57" s="117"/>
      <c r="H57" s="26"/>
      <c r="I57" s="33"/>
      <c r="J57" s="36"/>
      <c r="K57" s="33"/>
    </row>
    <row r="58" spans="2:11" s="32" customFormat="1" ht="64.400000000000006" customHeight="1" x14ac:dyDescent="0.9">
      <c r="B58" s="33">
        <v>24</v>
      </c>
      <c r="C58" s="116" t="s">
        <v>183</v>
      </c>
      <c r="D58" s="116"/>
      <c r="E58" s="116"/>
      <c r="F58" s="117" t="s">
        <v>35</v>
      </c>
      <c r="G58" s="117"/>
      <c r="H58" s="33"/>
      <c r="I58" s="33"/>
      <c r="J58" s="36"/>
      <c r="K58" s="24"/>
    </row>
    <row r="59" spans="2:11" s="32" customFormat="1" ht="102.65" customHeight="1" x14ac:dyDescent="0.9">
      <c r="B59" s="33">
        <v>25</v>
      </c>
      <c r="C59" s="116" t="s">
        <v>184</v>
      </c>
      <c r="D59" s="116"/>
      <c r="E59" s="116"/>
      <c r="F59" s="117" t="s">
        <v>36</v>
      </c>
      <c r="G59" s="117"/>
      <c r="H59" s="34" t="s">
        <v>22</v>
      </c>
      <c r="I59" s="35"/>
      <c r="J59" s="36"/>
      <c r="K59" s="23"/>
    </row>
    <row r="60" spans="2:11" s="32" customFormat="1" ht="216.65" customHeight="1" x14ac:dyDescent="0.9">
      <c r="B60" s="33">
        <v>26</v>
      </c>
      <c r="C60" s="116" t="s">
        <v>185</v>
      </c>
      <c r="D60" s="116"/>
      <c r="E60" s="116"/>
      <c r="F60" s="117" t="s">
        <v>37</v>
      </c>
      <c r="G60" s="117"/>
      <c r="H60" s="34" t="s">
        <v>22</v>
      </c>
      <c r="I60" s="33"/>
      <c r="J60" s="36"/>
      <c r="K60" s="33"/>
    </row>
    <row r="61" spans="2:11" s="32" customFormat="1" ht="180.65" customHeight="1" x14ac:dyDescent="0.9">
      <c r="B61" s="33">
        <v>27</v>
      </c>
      <c r="C61" s="116" t="s">
        <v>186</v>
      </c>
      <c r="D61" s="116"/>
      <c r="E61" s="116"/>
      <c r="F61" s="117" t="s">
        <v>38</v>
      </c>
      <c r="G61" s="117"/>
      <c r="H61" s="34" t="s">
        <v>22</v>
      </c>
      <c r="I61" s="33">
        <f>J16</f>
        <v>3</v>
      </c>
      <c r="J61" s="36"/>
      <c r="K61" s="33"/>
    </row>
    <row r="62" spans="2:11" s="32" customFormat="1" ht="153" customHeight="1" x14ac:dyDescent="0.9">
      <c r="B62" s="33">
        <v>28</v>
      </c>
      <c r="C62" s="116" t="s">
        <v>39</v>
      </c>
      <c r="D62" s="116"/>
      <c r="E62" s="116"/>
      <c r="F62" s="117" t="s">
        <v>40</v>
      </c>
      <c r="G62" s="117"/>
      <c r="H62" s="34" t="s">
        <v>9</v>
      </c>
      <c r="I62" s="33"/>
      <c r="J62" s="36"/>
      <c r="K62" s="33"/>
    </row>
    <row r="63" spans="2:11" s="32" customFormat="1" ht="111.65" customHeight="1" x14ac:dyDescent="0.9">
      <c r="B63" s="33">
        <v>29</v>
      </c>
      <c r="C63" s="116" t="s">
        <v>187</v>
      </c>
      <c r="D63" s="116"/>
      <c r="E63" s="116"/>
      <c r="F63" s="117" t="s">
        <v>41</v>
      </c>
      <c r="G63" s="117"/>
      <c r="H63" s="34" t="s">
        <v>9</v>
      </c>
      <c r="I63" s="35"/>
      <c r="J63" s="36"/>
      <c r="K63" s="33"/>
    </row>
    <row r="64" spans="2:11" s="32" customFormat="1" ht="241.75" customHeight="1" x14ac:dyDescent="0.9">
      <c r="B64" s="33">
        <v>30</v>
      </c>
      <c r="C64" s="116" t="s">
        <v>188</v>
      </c>
      <c r="D64" s="116"/>
      <c r="E64" s="116"/>
      <c r="F64" s="117" t="s">
        <v>42</v>
      </c>
      <c r="G64" s="117"/>
      <c r="H64" s="34" t="s">
        <v>22</v>
      </c>
      <c r="I64" s="35"/>
      <c r="J64" s="36"/>
      <c r="K64" s="33"/>
    </row>
    <row r="65" spans="2:11" s="32" customFormat="1" ht="249" customHeight="1" x14ac:dyDescent="0.9">
      <c r="B65" s="33">
        <v>31</v>
      </c>
      <c r="C65" s="116" t="s">
        <v>134</v>
      </c>
      <c r="D65" s="116"/>
      <c r="E65" s="116"/>
      <c r="F65" s="117" t="s">
        <v>43</v>
      </c>
      <c r="G65" s="117"/>
      <c r="H65" s="34" t="s">
        <v>44</v>
      </c>
      <c r="I65" s="35"/>
      <c r="J65" s="36"/>
      <c r="K65" s="33"/>
    </row>
    <row r="66" spans="2:11" s="32" customFormat="1" ht="138" customHeight="1" x14ac:dyDescent="0.9">
      <c r="B66" s="33">
        <v>32</v>
      </c>
      <c r="C66" s="116" t="s">
        <v>189</v>
      </c>
      <c r="D66" s="116"/>
      <c r="E66" s="116"/>
      <c r="F66" s="117" t="s">
        <v>45</v>
      </c>
      <c r="G66" s="117"/>
      <c r="H66" s="34" t="s">
        <v>46</v>
      </c>
      <c r="I66" s="35"/>
      <c r="J66" s="36"/>
      <c r="K66" s="33"/>
    </row>
    <row r="67" spans="2:11" s="32" customFormat="1" ht="166.75" customHeight="1" x14ac:dyDescent="0.9">
      <c r="B67" s="33">
        <v>33</v>
      </c>
      <c r="C67" s="116" t="s">
        <v>190</v>
      </c>
      <c r="D67" s="116"/>
      <c r="E67" s="116"/>
      <c r="F67" s="117" t="s">
        <v>47</v>
      </c>
      <c r="G67" s="117"/>
      <c r="H67" s="34" t="s">
        <v>44</v>
      </c>
      <c r="I67" s="35"/>
      <c r="J67" s="36"/>
      <c r="K67" s="33"/>
    </row>
    <row r="68" spans="2:11" s="32" customFormat="1" ht="165" customHeight="1" x14ac:dyDescent="0.9">
      <c r="B68" s="33">
        <v>34</v>
      </c>
      <c r="C68" s="116" t="s">
        <v>191</v>
      </c>
      <c r="D68" s="116"/>
      <c r="E68" s="116"/>
      <c r="F68" s="117" t="s">
        <v>48</v>
      </c>
      <c r="G68" s="117"/>
      <c r="H68" s="34" t="s">
        <v>20</v>
      </c>
      <c r="I68" s="33"/>
      <c r="J68" s="36"/>
      <c r="K68" s="33"/>
    </row>
    <row r="69" spans="2:11" s="32" customFormat="1" ht="409.5" customHeight="1" x14ac:dyDescent="0.9">
      <c r="B69" s="33">
        <v>35</v>
      </c>
      <c r="C69" s="116" t="s">
        <v>192</v>
      </c>
      <c r="D69" s="116"/>
      <c r="E69" s="116"/>
      <c r="F69" s="117" t="s">
        <v>49</v>
      </c>
      <c r="G69" s="117"/>
      <c r="H69" s="34" t="s">
        <v>16</v>
      </c>
      <c r="I69" s="33"/>
      <c r="J69" s="36"/>
      <c r="K69" s="33"/>
    </row>
    <row r="70" spans="2:11" s="32" customFormat="1" ht="201" customHeight="1" x14ac:dyDescent="0.9">
      <c r="B70" s="33">
        <v>36</v>
      </c>
      <c r="C70" s="116" t="s">
        <v>193</v>
      </c>
      <c r="D70" s="116"/>
      <c r="E70" s="116"/>
      <c r="F70" s="117" t="s">
        <v>50</v>
      </c>
      <c r="G70" s="117"/>
      <c r="H70" s="33" t="s">
        <v>13</v>
      </c>
      <c r="I70" s="33"/>
      <c r="J70" s="36"/>
      <c r="K70" s="33"/>
    </row>
    <row r="71" spans="2:11" s="32" customFormat="1" ht="201" customHeight="1" x14ac:dyDescent="0.9">
      <c r="B71" s="33">
        <v>37</v>
      </c>
      <c r="C71" s="116" t="s">
        <v>194</v>
      </c>
      <c r="D71" s="116"/>
      <c r="E71" s="116"/>
      <c r="F71" s="117" t="s">
        <v>51</v>
      </c>
      <c r="G71" s="117"/>
      <c r="H71" s="33" t="s">
        <v>13</v>
      </c>
      <c r="I71" s="33"/>
      <c r="J71" s="36"/>
      <c r="K71" s="33"/>
    </row>
    <row r="72" spans="2:11" s="32" customFormat="1" ht="141" customHeight="1" x14ac:dyDescent="0.9">
      <c r="B72" s="33">
        <v>38</v>
      </c>
      <c r="C72" s="116" t="s">
        <v>52</v>
      </c>
      <c r="D72" s="116"/>
      <c r="E72" s="116"/>
      <c r="F72" s="118" t="s">
        <v>53</v>
      </c>
      <c r="G72" s="118"/>
      <c r="H72" s="33" t="s">
        <v>13</v>
      </c>
      <c r="I72" s="30"/>
      <c r="J72" s="36"/>
      <c r="K72" s="33"/>
    </row>
    <row r="73" spans="2:11" s="32" customFormat="1" ht="228.65" customHeight="1" x14ac:dyDescent="0.9">
      <c r="B73" s="33">
        <v>39</v>
      </c>
      <c r="C73" s="116" t="s">
        <v>54</v>
      </c>
      <c r="D73" s="116"/>
      <c r="E73" s="116"/>
      <c r="F73" s="118" t="s">
        <v>55</v>
      </c>
      <c r="G73" s="118"/>
      <c r="H73" s="33" t="s">
        <v>13</v>
      </c>
      <c r="I73" s="30"/>
      <c r="J73" s="36"/>
      <c r="K73" s="33"/>
    </row>
    <row r="74" spans="2:11" s="32" customFormat="1" ht="228.65" customHeight="1" x14ac:dyDescent="0.9">
      <c r="B74" s="33">
        <v>40</v>
      </c>
      <c r="C74" s="107" t="s">
        <v>135</v>
      </c>
      <c r="D74" s="107"/>
      <c r="E74" s="107"/>
      <c r="F74" s="118" t="s">
        <v>57</v>
      </c>
      <c r="G74" s="118"/>
      <c r="H74" s="33" t="s">
        <v>58</v>
      </c>
      <c r="I74" s="30"/>
      <c r="J74" s="36"/>
      <c r="K74" s="33"/>
    </row>
    <row r="75" spans="2:11" s="32" customFormat="1" ht="228.65" customHeight="1" x14ac:dyDescent="0.9">
      <c r="B75" s="33">
        <v>41</v>
      </c>
      <c r="C75" s="116" t="s">
        <v>59</v>
      </c>
      <c r="D75" s="116"/>
      <c r="E75" s="116"/>
      <c r="F75" s="117" t="s">
        <v>60</v>
      </c>
      <c r="G75" s="117"/>
      <c r="H75" s="23" t="s">
        <v>61</v>
      </c>
      <c r="I75" s="33"/>
      <c r="J75" s="36"/>
      <c r="K75" s="33"/>
    </row>
    <row r="76" spans="2:11" s="32" customFormat="1" ht="201" customHeight="1" x14ac:dyDescent="0.9">
      <c r="B76" s="33">
        <v>42</v>
      </c>
      <c r="C76" s="107" t="s">
        <v>62</v>
      </c>
      <c r="D76" s="107"/>
      <c r="E76" s="107"/>
      <c r="F76" s="117" t="s">
        <v>63</v>
      </c>
      <c r="G76" s="117"/>
      <c r="H76" s="23" t="s">
        <v>61</v>
      </c>
      <c r="I76" s="33"/>
      <c r="J76" s="36"/>
      <c r="K76" s="33"/>
    </row>
    <row r="77" spans="2:11" s="32" customFormat="1" ht="145.65" customHeight="1" x14ac:dyDescent="0.9">
      <c r="B77" s="33">
        <v>43</v>
      </c>
      <c r="C77" s="116" t="s">
        <v>136</v>
      </c>
      <c r="D77" s="116"/>
      <c r="E77" s="116"/>
      <c r="F77" s="117" t="s">
        <v>63</v>
      </c>
      <c r="G77" s="117"/>
      <c r="H77" s="23" t="s">
        <v>22</v>
      </c>
      <c r="I77" s="33"/>
      <c r="J77" s="36"/>
      <c r="K77" s="33"/>
    </row>
    <row r="78" spans="2:11" s="32" customFormat="1" ht="161.5" customHeight="1" x14ac:dyDescent="0.9">
      <c r="B78" s="33">
        <v>44</v>
      </c>
      <c r="C78" s="116" t="s">
        <v>137</v>
      </c>
      <c r="D78" s="116"/>
      <c r="E78" s="116"/>
      <c r="F78" s="117" t="s">
        <v>66</v>
      </c>
      <c r="G78" s="117"/>
      <c r="H78" s="23" t="s">
        <v>13</v>
      </c>
      <c r="I78" s="33"/>
      <c r="J78" s="36"/>
      <c r="K78" s="33"/>
    </row>
    <row r="79" spans="2:11" s="32" customFormat="1" ht="161.5" customHeight="1" x14ac:dyDescent="0.9">
      <c r="B79" s="33">
        <v>45</v>
      </c>
      <c r="C79" s="116" t="s">
        <v>71</v>
      </c>
      <c r="D79" s="116"/>
      <c r="E79" s="116"/>
      <c r="F79" s="117" t="s">
        <v>72</v>
      </c>
      <c r="G79" s="117"/>
      <c r="H79" s="23" t="s">
        <v>67</v>
      </c>
      <c r="I79" s="33"/>
      <c r="J79" s="36"/>
      <c r="K79" s="33"/>
    </row>
    <row r="80" spans="2:11" s="32" customFormat="1" ht="136.4" customHeight="1" x14ac:dyDescent="0.9">
      <c r="B80" s="33">
        <v>46</v>
      </c>
      <c r="C80" s="116" t="s">
        <v>138</v>
      </c>
      <c r="D80" s="116"/>
      <c r="E80" s="116"/>
      <c r="F80" s="117" t="s">
        <v>92</v>
      </c>
      <c r="G80" s="117"/>
      <c r="H80" s="23" t="s">
        <v>13</v>
      </c>
      <c r="I80" s="35">
        <v>0</v>
      </c>
      <c r="J80" s="36"/>
      <c r="K80" s="33"/>
    </row>
    <row r="81" spans="2:11" s="32" customFormat="1" ht="168" customHeight="1" x14ac:dyDescent="0.9">
      <c r="B81" s="33">
        <v>47</v>
      </c>
      <c r="C81" s="116" t="s">
        <v>75</v>
      </c>
      <c r="D81" s="116"/>
      <c r="E81" s="116"/>
      <c r="F81" s="117" t="s">
        <v>76</v>
      </c>
      <c r="G81" s="117"/>
      <c r="H81" s="23" t="s">
        <v>58</v>
      </c>
      <c r="I81" s="35"/>
      <c r="J81" s="36"/>
      <c r="K81" s="33">
        <v>0</v>
      </c>
    </row>
    <row r="82" spans="2:11" s="32" customFormat="1" ht="176.4" customHeight="1" x14ac:dyDescent="0.9">
      <c r="B82" s="33">
        <v>48</v>
      </c>
      <c r="C82" s="116" t="s">
        <v>139</v>
      </c>
      <c r="D82" s="116"/>
      <c r="E82" s="116"/>
      <c r="F82" s="108" t="s">
        <v>69</v>
      </c>
      <c r="G82" s="109"/>
      <c r="H82" s="22" t="s">
        <v>140</v>
      </c>
      <c r="I82" s="38"/>
      <c r="J82" s="38"/>
      <c r="K82" s="38"/>
    </row>
    <row r="83" spans="2:11" s="32" customFormat="1" ht="162.65" customHeight="1" x14ac:dyDescent="0.9">
      <c r="B83" s="33">
        <v>49</v>
      </c>
      <c r="C83" s="107" t="s">
        <v>73</v>
      </c>
      <c r="D83" s="107"/>
      <c r="E83" s="107"/>
      <c r="F83" s="108" t="s">
        <v>141</v>
      </c>
      <c r="G83" s="109"/>
      <c r="H83" s="22" t="s">
        <v>11</v>
      </c>
      <c r="I83" s="22"/>
      <c r="J83" s="22"/>
      <c r="K83" s="22"/>
    </row>
    <row r="84" spans="2:11" s="32" customFormat="1" ht="196.4" customHeight="1" x14ac:dyDescent="0.9">
      <c r="B84" s="33">
        <v>50</v>
      </c>
      <c r="C84" s="107" t="s">
        <v>81</v>
      </c>
      <c r="D84" s="107"/>
      <c r="E84" s="107"/>
      <c r="F84" s="108" t="s">
        <v>94</v>
      </c>
      <c r="G84" s="109"/>
      <c r="H84" s="22" t="s">
        <v>140</v>
      </c>
      <c r="I84" s="22"/>
      <c r="J84" s="22"/>
      <c r="K84" s="22"/>
    </row>
    <row r="85" spans="2:11" s="32" customFormat="1" ht="23" x14ac:dyDescent="0.95">
      <c r="B85" s="110" t="s">
        <v>142</v>
      </c>
      <c r="C85" s="111"/>
      <c r="D85" s="112"/>
      <c r="E85" s="39" t="s">
        <v>143</v>
      </c>
      <c r="F85" s="39"/>
      <c r="G85" s="39" t="s">
        <v>144</v>
      </c>
      <c r="H85" s="39" t="s">
        <v>145</v>
      </c>
      <c r="I85" s="37" t="s">
        <v>146</v>
      </c>
      <c r="J85" s="39" t="s">
        <v>4</v>
      </c>
      <c r="K85" s="39" t="s">
        <v>3</v>
      </c>
    </row>
    <row r="86" spans="2:11" s="32" customFormat="1" ht="23" x14ac:dyDescent="0.95">
      <c r="B86" s="37"/>
      <c r="C86" s="37"/>
      <c r="D86" s="37"/>
      <c r="E86" s="39"/>
      <c r="F86" s="39"/>
      <c r="G86" s="39"/>
      <c r="H86" s="39"/>
      <c r="I86" s="37"/>
      <c r="J86" s="39"/>
      <c r="K86" s="39"/>
    </row>
    <row r="87" spans="2:11" s="32" customFormat="1" ht="14.4" customHeight="1" x14ac:dyDescent="0.95">
      <c r="B87" s="40"/>
      <c r="C87" s="37"/>
      <c r="D87" s="37"/>
      <c r="E87" s="39"/>
      <c r="F87" s="39"/>
      <c r="G87" s="39"/>
      <c r="H87" s="39"/>
      <c r="I87" s="37"/>
      <c r="J87" s="39"/>
      <c r="K87" s="39"/>
    </row>
    <row r="88" spans="2:11" s="32" customFormat="1" ht="23" x14ac:dyDescent="0.95">
      <c r="B88" s="113" t="s">
        <v>147</v>
      </c>
      <c r="C88" s="113"/>
      <c r="D88" s="113"/>
      <c r="E88" s="113"/>
      <c r="F88" s="41"/>
      <c r="G88" s="41"/>
      <c r="H88" s="41"/>
      <c r="I88" s="34"/>
      <c r="J88" s="40"/>
      <c r="K88" s="39"/>
    </row>
    <row r="89" spans="2:11" s="32" customFormat="1" ht="23" x14ac:dyDescent="0.95">
      <c r="B89" s="114" t="s">
        <v>119</v>
      </c>
      <c r="C89" s="114"/>
      <c r="D89" s="114"/>
      <c r="E89" s="37">
        <v>0</v>
      </c>
      <c r="F89" s="41"/>
      <c r="G89" s="34">
        <v>2</v>
      </c>
      <c r="H89" s="34">
        <v>2</v>
      </c>
      <c r="I89" s="42">
        <v>3</v>
      </c>
      <c r="J89" s="43">
        <f>I89*H89*G89*E89</f>
        <v>0</v>
      </c>
      <c r="K89" s="39"/>
    </row>
    <row r="90" spans="2:11" s="32" customFormat="1" ht="23" x14ac:dyDescent="0.95">
      <c r="B90" s="115" t="s">
        <v>148</v>
      </c>
      <c r="C90" s="115"/>
      <c r="D90" s="115"/>
      <c r="E90" s="31"/>
      <c r="F90" s="41"/>
      <c r="G90" s="41"/>
      <c r="H90" s="41"/>
      <c r="I90" s="42"/>
      <c r="J90" s="43">
        <f>SUM(J89:J89)</f>
        <v>0</v>
      </c>
      <c r="K90" s="34" t="s">
        <v>16</v>
      </c>
    </row>
    <row r="91" spans="2:11" s="32" customFormat="1" ht="23" x14ac:dyDescent="0.95">
      <c r="B91" s="34"/>
      <c r="C91" s="44"/>
      <c r="D91" s="34"/>
      <c r="E91" s="31"/>
      <c r="F91" s="41"/>
      <c r="G91" s="41"/>
      <c r="H91" s="41"/>
      <c r="I91" s="42"/>
      <c r="J91" s="34"/>
      <c r="K91" s="34"/>
    </row>
    <row r="92" spans="2:11" s="32" customFormat="1" x14ac:dyDescent="0.9">
      <c r="B92" s="24"/>
      <c r="C92" s="23"/>
      <c r="D92" s="23"/>
      <c r="E92" s="25"/>
      <c r="F92" s="25"/>
      <c r="G92" s="25"/>
      <c r="H92" s="25"/>
      <c r="I92" s="23"/>
      <c r="J92" s="25"/>
      <c r="K92" s="24"/>
    </row>
    <row r="93" spans="2:11" s="32" customFormat="1" x14ac:dyDescent="0.9">
      <c r="B93" s="104" t="s">
        <v>149</v>
      </c>
      <c r="C93" s="104"/>
      <c r="D93" s="104"/>
      <c r="E93" s="45"/>
      <c r="F93" s="45"/>
      <c r="G93" s="25"/>
      <c r="H93" s="25"/>
      <c r="I93" s="23"/>
      <c r="J93" s="25"/>
      <c r="K93" s="24"/>
    </row>
    <row r="94" spans="2:11" s="32" customFormat="1" x14ac:dyDescent="0.9">
      <c r="B94" s="101" t="s">
        <v>150</v>
      </c>
      <c r="C94" s="101"/>
      <c r="D94" s="101"/>
      <c r="E94" s="46"/>
      <c r="F94" s="46"/>
      <c r="G94" s="25"/>
      <c r="H94" s="25"/>
      <c r="I94" s="23"/>
      <c r="J94" s="47">
        <f>J28</f>
        <v>0</v>
      </c>
      <c r="K94" s="24"/>
    </row>
    <row r="95" spans="2:11" s="32" customFormat="1" x14ac:dyDescent="0.9">
      <c r="B95" s="101" t="s">
        <v>151</v>
      </c>
      <c r="C95" s="101"/>
      <c r="D95" s="101"/>
      <c r="E95" s="46"/>
      <c r="F95" s="46"/>
      <c r="G95" s="25"/>
      <c r="H95" s="25"/>
      <c r="I95" s="23"/>
      <c r="J95" s="47">
        <f>J94*0.1</f>
        <v>0</v>
      </c>
      <c r="K95" s="24"/>
    </row>
    <row r="96" spans="2:11" s="32" customFormat="1" x14ac:dyDescent="0.9">
      <c r="B96" s="105" t="s">
        <v>148</v>
      </c>
      <c r="C96" s="105"/>
      <c r="D96" s="105"/>
      <c r="E96" s="46"/>
      <c r="F96" s="46"/>
      <c r="G96" s="25"/>
      <c r="H96" s="25"/>
      <c r="I96" s="23"/>
      <c r="J96" s="47">
        <f>SUM(J94:J95)</f>
        <v>0</v>
      </c>
      <c r="K96" s="23" t="s">
        <v>20</v>
      </c>
    </row>
    <row r="97" spans="1:30" s="32" customFormat="1" x14ac:dyDescent="0.9">
      <c r="B97" s="105" t="s">
        <v>148</v>
      </c>
      <c r="C97" s="105"/>
      <c r="D97" s="105"/>
      <c r="E97" s="46"/>
      <c r="F97" s="46"/>
      <c r="G97" s="25"/>
      <c r="H97" s="25"/>
      <c r="I97" s="23"/>
      <c r="J97" s="47">
        <f>ROUND(J96,0)</f>
        <v>0</v>
      </c>
      <c r="K97" s="23" t="s">
        <v>20</v>
      </c>
    </row>
    <row r="98" spans="1:30" s="32" customFormat="1" x14ac:dyDescent="0.9">
      <c r="B98" s="104" t="s">
        <v>152</v>
      </c>
      <c r="C98" s="104"/>
      <c r="D98" s="104"/>
      <c r="E98" s="15"/>
      <c r="F98" s="25"/>
      <c r="G98" s="25"/>
      <c r="H98" s="25"/>
      <c r="I98" s="30"/>
      <c r="J98" s="23"/>
      <c r="K98" s="23"/>
    </row>
    <row r="99" spans="1:30" s="32" customFormat="1" x14ac:dyDescent="0.9">
      <c r="B99" s="101" t="s">
        <v>153</v>
      </c>
      <c r="C99" s="101"/>
      <c r="D99" s="101"/>
      <c r="E99" s="15"/>
      <c r="F99" s="15"/>
      <c r="G99" s="25"/>
      <c r="H99" s="25"/>
      <c r="I99" s="23"/>
      <c r="J99" s="47">
        <f>J25</f>
        <v>0</v>
      </c>
      <c r="K99" s="23"/>
    </row>
    <row r="100" spans="1:30" s="32" customFormat="1" x14ac:dyDescent="0.9">
      <c r="B100" s="101" t="s">
        <v>151</v>
      </c>
      <c r="C100" s="101"/>
      <c r="D100" s="101"/>
      <c r="E100" s="15"/>
      <c r="F100" s="15"/>
      <c r="G100" s="25"/>
      <c r="H100" s="25"/>
      <c r="I100" s="23"/>
      <c r="J100" s="47">
        <f>J99*0.1</f>
        <v>0</v>
      </c>
      <c r="K100" s="23"/>
    </row>
    <row r="101" spans="1:30" s="32" customFormat="1" x14ac:dyDescent="0.9">
      <c r="B101" s="105" t="s">
        <v>148</v>
      </c>
      <c r="C101" s="105"/>
      <c r="D101" s="105"/>
      <c r="E101" s="15"/>
      <c r="F101" s="15"/>
      <c r="G101" s="25"/>
      <c r="H101" s="25"/>
      <c r="I101" s="23"/>
      <c r="J101" s="47">
        <f>SUM(J99:J100)</f>
        <v>0</v>
      </c>
      <c r="K101" s="23" t="s">
        <v>9</v>
      </c>
    </row>
    <row r="102" spans="1:30" s="32" customFormat="1" x14ac:dyDescent="0.9">
      <c r="B102" s="16"/>
      <c r="C102" s="48"/>
      <c r="D102" s="48"/>
      <c r="E102" s="15"/>
      <c r="F102" s="15"/>
      <c r="G102" s="25"/>
      <c r="H102" s="25"/>
      <c r="I102" s="23"/>
      <c r="J102" s="47"/>
      <c r="K102" s="23"/>
    </row>
    <row r="103" spans="1:30" s="32" customFormat="1" x14ac:dyDescent="0.9">
      <c r="B103" s="106" t="s">
        <v>154</v>
      </c>
      <c r="C103" s="106"/>
      <c r="D103" s="106"/>
      <c r="E103" s="106"/>
      <c r="F103" s="15"/>
      <c r="G103" s="25"/>
      <c r="H103" s="25"/>
      <c r="I103" s="23"/>
      <c r="J103" s="47"/>
      <c r="K103" s="23"/>
    </row>
    <row r="104" spans="1:30" s="32" customFormat="1" x14ac:dyDescent="0.9">
      <c r="B104" s="101" t="s">
        <v>155</v>
      </c>
      <c r="C104" s="101"/>
      <c r="D104" s="101"/>
      <c r="E104" s="15"/>
      <c r="F104" s="15"/>
      <c r="G104" s="25"/>
      <c r="H104" s="25"/>
      <c r="I104" s="23"/>
      <c r="J104" s="47">
        <f>J101</f>
        <v>0</v>
      </c>
      <c r="K104" s="24" t="s">
        <v>9</v>
      </c>
    </row>
    <row r="105" spans="1:30" s="32" customFormat="1" x14ac:dyDescent="0.9">
      <c r="B105" s="101"/>
      <c r="C105" s="101"/>
      <c r="D105" s="101"/>
      <c r="E105" s="15"/>
      <c r="F105" s="15"/>
      <c r="G105" s="102">
        <v>0</v>
      </c>
      <c r="H105" s="102"/>
      <c r="I105" s="102"/>
      <c r="J105" s="47">
        <f>J104/0.3</f>
        <v>0</v>
      </c>
      <c r="K105" s="24"/>
    </row>
    <row r="106" spans="1:30" s="32" customFormat="1" x14ac:dyDescent="0.9">
      <c r="B106" s="101" t="s">
        <v>156</v>
      </c>
      <c r="C106" s="101"/>
      <c r="D106" s="101"/>
      <c r="E106" s="45"/>
      <c r="F106" s="45"/>
      <c r="G106" s="45"/>
      <c r="H106" s="25"/>
      <c r="I106" s="23"/>
      <c r="J106" s="47">
        <f>ROUND(J105,0)</f>
        <v>0</v>
      </c>
      <c r="K106" s="23" t="s">
        <v>22</v>
      </c>
    </row>
    <row r="107" spans="1:30" x14ac:dyDescent="0.9">
      <c r="B107" s="24"/>
      <c r="C107" s="23"/>
      <c r="D107" s="23"/>
      <c r="E107" s="25"/>
      <c r="F107" s="25"/>
      <c r="G107" s="25"/>
      <c r="H107" s="25"/>
      <c r="I107" s="23"/>
      <c r="J107" s="25"/>
      <c r="K107" s="25"/>
    </row>
    <row r="108" spans="1:30" x14ac:dyDescent="0.9">
      <c r="B108" s="104" t="s">
        <v>157</v>
      </c>
      <c r="C108" s="104"/>
      <c r="D108" s="104"/>
      <c r="E108" s="15"/>
      <c r="F108" s="15"/>
      <c r="G108" s="25"/>
      <c r="H108" s="25"/>
      <c r="I108" s="23"/>
      <c r="J108" s="25"/>
      <c r="K108" s="25"/>
    </row>
    <row r="109" spans="1:30" x14ac:dyDescent="0.9">
      <c r="B109" s="101" t="s">
        <v>158</v>
      </c>
      <c r="C109" s="101"/>
      <c r="D109" s="101"/>
      <c r="E109" s="15"/>
      <c r="F109" s="15"/>
      <c r="G109" s="102">
        <v>0</v>
      </c>
      <c r="H109" s="102"/>
      <c r="I109" s="102"/>
      <c r="J109" s="47">
        <f>J106*0.5</f>
        <v>0</v>
      </c>
      <c r="K109" s="23" t="s">
        <v>44</v>
      </c>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4" t="s">
        <v>159</v>
      </c>
      <c r="C112" s="104"/>
      <c r="D112" s="104"/>
      <c r="E112" s="15"/>
      <c r="F112" s="15"/>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1" t="s">
        <v>160</v>
      </c>
      <c r="C113" s="101"/>
      <c r="D113" s="101"/>
      <c r="E113" s="15"/>
      <c r="F113" s="15"/>
      <c r="G113" s="102">
        <v>0</v>
      </c>
      <c r="H113" s="102"/>
      <c r="I113" s="102"/>
      <c r="J113" s="47">
        <f>J110*1</f>
        <v>0</v>
      </c>
      <c r="K113" s="23" t="s">
        <v>44</v>
      </c>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24"/>
      <c r="C114" s="23"/>
      <c r="D114" s="23"/>
      <c r="I114" s="23"/>
      <c r="L114" s="14"/>
      <c r="M114" s="14"/>
      <c r="N114" s="14"/>
      <c r="O114" s="14"/>
      <c r="P114" s="14"/>
      <c r="Q114" s="14"/>
      <c r="R114" s="14"/>
      <c r="S114" s="14"/>
      <c r="T114" s="14"/>
      <c r="U114" s="14"/>
      <c r="V114" s="14"/>
      <c r="W114" s="14"/>
      <c r="X114" s="14"/>
      <c r="Y114" s="14"/>
      <c r="Z114" s="14"/>
      <c r="AA114" s="14"/>
      <c r="AB114" s="14"/>
      <c r="AC114" s="14"/>
      <c r="AD114" s="14"/>
    </row>
    <row r="115" spans="1:30" x14ac:dyDescent="0.9">
      <c r="B115" s="103"/>
      <c r="C115" s="103"/>
      <c r="D115" s="103"/>
      <c r="E115" s="15"/>
      <c r="F115" s="15"/>
      <c r="G115" s="25"/>
      <c r="H115" s="25"/>
      <c r="I115" s="23"/>
      <c r="J115" s="24"/>
      <c r="K115" s="25"/>
    </row>
  </sheetData>
  <mergeCells count="144">
    <mergeCell ref="B15:K15"/>
    <mergeCell ref="C21:D21"/>
    <mergeCell ref="C22:D22"/>
    <mergeCell ref="C23:D23"/>
    <mergeCell ref="C24:D24"/>
    <mergeCell ref="C25:D25"/>
    <mergeCell ref="E9:K9"/>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B32:J32"/>
    <mergeCell ref="C34:E34"/>
    <mergeCell ref="F34:G34"/>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B85:D85"/>
    <mergeCell ref="B88:E88"/>
    <mergeCell ref="B89:D89"/>
    <mergeCell ref="B90:D90"/>
    <mergeCell ref="C81:E81"/>
    <mergeCell ref="F81:G81"/>
    <mergeCell ref="C82:E82"/>
    <mergeCell ref="F82:G82"/>
    <mergeCell ref="C83:E83"/>
    <mergeCell ref="F83:G83"/>
    <mergeCell ref="B99:D99"/>
    <mergeCell ref="B100:D100"/>
    <mergeCell ref="B101:D101"/>
    <mergeCell ref="B103:E103"/>
    <mergeCell ref="B104:D104"/>
    <mergeCell ref="B105:D105"/>
    <mergeCell ref="B93:D93"/>
    <mergeCell ref="B94:D94"/>
    <mergeCell ref="B95:D95"/>
    <mergeCell ref="B96:D96"/>
    <mergeCell ref="B97:D97"/>
    <mergeCell ref="B98:D98"/>
    <mergeCell ref="B113:D113"/>
    <mergeCell ref="G113:I113"/>
    <mergeCell ref="B115:D115"/>
    <mergeCell ref="G105:I105"/>
    <mergeCell ref="B106:D106"/>
    <mergeCell ref="B108:D108"/>
    <mergeCell ref="B109:D109"/>
    <mergeCell ref="G109:I109"/>
    <mergeCell ref="B112:D112"/>
  </mergeCells>
  <pageMargins left="0.70866141732283472" right="0.70866141732283472" top="0.74803149606299213" bottom="0.74803149606299213" header="0.31496062992125984" footer="0.31496062992125984"/>
  <pageSetup scale="48" fitToHeight="12" orientation="landscape" r:id="rId1"/>
  <headerFooter>
    <oddHeader>&amp;A</oddHeader>
    <oddFooter>Page &amp;P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4A2D7-8A16-40D0-BFE7-65F288B2B0C7}">
  <sheetPr>
    <tabColor rgb="FFFFFF00"/>
    <pageSetUpPr fitToPage="1"/>
  </sheetPr>
  <dimension ref="A1:AD116"/>
  <sheetViews>
    <sheetView view="pageBreakPreview" topLeftCell="A3" zoomScale="40" zoomScaleNormal="70" zoomScaleSheetLayoutView="40" workbookViewId="0">
      <selection activeCell="J19" sqref="J19"/>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405</v>
      </c>
    </row>
    <row r="6" spans="1:11" ht="21" customHeight="1" x14ac:dyDescent="0.9">
      <c r="B6" s="15" t="s">
        <v>102</v>
      </c>
      <c r="C6" s="16"/>
    </row>
    <row r="7" spans="1:11" ht="21" customHeight="1" x14ac:dyDescent="0.9">
      <c r="B7" s="15" t="s">
        <v>103</v>
      </c>
      <c r="C7" s="16">
        <v>1</v>
      </c>
    </row>
    <row r="8" spans="1:11" ht="21" customHeight="1" x14ac:dyDescent="0.9">
      <c r="B8" s="15" t="s">
        <v>104</v>
      </c>
      <c r="C8" s="16" t="s">
        <v>362</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222</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241</v>
      </c>
      <c r="C15" s="122"/>
      <c r="D15" s="122"/>
      <c r="E15" s="122"/>
      <c r="F15" s="122"/>
      <c r="G15" s="122"/>
      <c r="H15" s="122"/>
      <c r="I15" s="122"/>
      <c r="J15" s="122"/>
      <c r="K15" s="122"/>
    </row>
    <row r="16" spans="1:11" ht="56.15" customHeight="1" x14ac:dyDescent="0.9">
      <c r="B16" s="22" t="s">
        <v>209</v>
      </c>
      <c r="C16" s="23" t="s">
        <v>210</v>
      </c>
      <c r="D16" s="23" t="s">
        <v>211</v>
      </c>
      <c r="E16" s="23" t="s">
        <v>212</v>
      </c>
      <c r="F16" s="23">
        <v>3</v>
      </c>
      <c r="G16" s="23">
        <f>30+3.5+3.5</f>
        <v>37</v>
      </c>
      <c r="H16" s="23"/>
      <c r="I16" s="24"/>
      <c r="J16" s="23"/>
      <c r="K16" s="23" t="s">
        <v>397</v>
      </c>
    </row>
    <row r="17" spans="2:11" ht="56.15" customHeight="1" x14ac:dyDescent="0.9">
      <c r="B17" s="22" t="s">
        <v>344</v>
      </c>
      <c r="C17" s="23" t="s">
        <v>406</v>
      </c>
      <c r="D17" s="23" t="s">
        <v>407</v>
      </c>
      <c r="E17" s="23" t="s">
        <v>408</v>
      </c>
      <c r="F17" s="23">
        <v>8</v>
      </c>
      <c r="G17" s="23"/>
      <c r="H17" s="23"/>
      <c r="I17" s="23"/>
      <c r="J17" s="23">
        <f>F17</f>
        <v>8</v>
      </c>
      <c r="K17" s="23" t="s">
        <v>409</v>
      </c>
    </row>
    <row r="18" spans="2:11" ht="56.15" customHeight="1" x14ac:dyDescent="0.9">
      <c r="B18" s="22" t="s">
        <v>410</v>
      </c>
      <c r="C18" s="23" t="s">
        <v>411</v>
      </c>
      <c r="D18" s="23" t="s">
        <v>228</v>
      </c>
      <c r="E18" s="23" t="s">
        <v>412</v>
      </c>
      <c r="F18" s="23">
        <v>2</v>
      </c>
      <c r="G18" s="23">
        <v>12</v>
      </c>
      <c r="H18" s="23">
        <v>4</v>
      </c>
      <c r="I18" s="23"/>
      <c r="J18" s="23">
        <f>F18*G18*H18</f>
        <v>96</v>
      </c>
      <c r="K18" s="22" t="s">
        <v>413</v>
      </c>
    </row>
    <row r="19" spans="2:11" ht="68.400000000000006" customHeight="1" x14ac:dyDescent="0.9">
      <c r="B19" s="23" t="s">
        <v>262</v>
      </c>
      <c r="C19" s="23" t="s">
        <v>414</v>
      </c>
      <c r="D19" s="23" t="s">
        <v>228</v>
      </c>
      <c r="E19" s="23" t="s">
        <v>415</v>
      </c>
      <c r="F19" s="23">
        <v>2</v>
      </c>
      <c r="G19" s="23">
        <v>12</v>
      </c>
      <c r="H19" s="23"/>
      <c r="I19" s="23"/>
      <c r="J19" s="23">
        <f>G19*F19</f>
        <v>24</v>
      </c>
      <c r="K19" s="23" t="s">
        <v>416</v>
      </c>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v>0</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64</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f>J17</f>
        <v>8</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f>J18</f>
        <v>96</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I55" s="32">
        <f>J19</f>
        <v>24</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v>0</v>
      </c>
      <c r="J60" s="36"/>
      <c r="K60" s="23"/>
    </row>
    <row r="61" spans="2:11" s="32" customFormat="1" ht="216.65" customHeight="1" x14ac:dyDescent="0.9">
      <c r="B61" s="33">
        <v>26</v>
      </c>
      <c r="C61" s="116" t="s">
        <v>185</v>
      </c>
      <c r="D61" s="116"/>
      <c r="E61" s="116"/>
      <c r="F61" s="117" t="s">
        <v>37</v>
      </c>
      <c r="G61" s="117"/>
      <c r="H61" s="34" t="s">
        <v>22</v>
      </c>
      <c r="I61" s="33">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8</v>
      </c>
      <c r="F90" s="41"/>
      <c r="G90" s="34">
        <v>2</v>
      </c>
      <c r="H90" s="34">
        <v>2</v>
      </c>
      <c r="I90" s="42">
        <v>2</v>
      </c>
      <c r="J90" s="43">
        <f>I90*H90*G90*E90</f>
        <v>64</v>
      </c>
      <c r="K90" s="39"/>
    </row>
    <row r="91" spans="2:11" s="32" customFormat="1" ht="23" x14ac:dyDescent="0.95">
      <c r="B91" s="115" t="s">
        <v>148</v>
      </c>
      <c r="C91" s="115"/>
      <c r="D91" s="115"/>
      <c r="E91" s="31"/>
      <c r="F91" s="41"/>
      <c r="G91" s="41"/>
      <c r="H91" s="41"/>
      <c r="I91" s="42"/>
      <c r="J91" s="43">
        <f>SUM(J90:J90)</f>
        <v>64</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388</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387</v>
      </c>
      <c r="C109" s="104"/>
      <c r="D109" s="104"/>
      <c r="E109" s="15"/>
      <c r="F109" s="15"/>
      <c r="G109" s="25"/>
      <c r="H109" s="25"/>
      <c r="I109" s="23"/>
      <c r="J109" s="25"/>
      <c r="K109" s="25"/>
    </row>
    <row r="110" spans="1:30" x14ac:dyDescent="0.9">
      <c r="B110" s="101" t="s">
        <v>160</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C26:D26"/>
    <mergeCell ref="E10:K10"/>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AE67C-1B65-4484-8379-29DA547281E7}">
  <sheetPr>
    <tabColor rgb="FFFFFF00"/>
    <pageSetUpPr fitToPage="1"/>
  </sheetPr>
  <dimension ref="A1:AD116"/>
  <sheetViews>
    <sheetView view="pageBreakPreview" zoomScale="40" zoomScaleNormal="49" zoomScaleSheetLayoutView="40" workbookViewId="0">
      <selection activeCell="B33" sqref="B33:J33"/>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418</v>
      </c>
    </row>
    <row r="6" spans="1:11" ht="21" customHeight="1" x14ac:dyDescent="0.9">
      <c r="B6" s="15" t="s">
        <v>102</v>
      </c>
      <c r="C6" s="16"/>
    </row>
    <row r="7" spans="1:11" ht="21" customHeight="1" x14ac:dyDescent="0.9">
      <c r="B7" s="15" t="s">
        <v>103</v>
      </c>
      <c r="C7" s="16">
        <v>1</v>
      </c>
    </row>
    <row r="8" spans="1:11" ht="21" customHeight="1" x14ac:dyDescent="0.9">
      <c r="B8" s="15" t="s">
        <v>104</v>
      </c>
      <c r="C8" s="16" t="s">
        <v>417</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240</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10+3.5+3.5</f>
        <v>17</v>
      </c>
      <c r="H16" s="23"/>
      <c r="I16" s="24"/>
      <c r="J16" s="23"/>
      <c r="K16" s="23" t="s">
        <v>213</v>
      </c>
    </row>
    <row r="17" spans="2:11" ht="56.15" customHeight="1" x14ac:dyDescent="0.9">
      <c r="B17" s="55"/>
      <c r="C17" s="55"/>
      <c r="D17" s="55"/>
      <c r="E17" s="55"/>
      <c r="F17" s="55"/>
      <c r="G17" s="55"/>
      <c r="H17" s="55"/>
      <c r="I17" s="55"/>
      <c r="J17" s="55"/>
      <c r="K17" s="55"/>
    </row>
    <row r="18" spans="2:11" ht="56.15" customHeight="1" x14ac:dyDescent="0.9">
      <c r="B18" s="22"/>
      <c r="C18" s="23"/>
      <c r="D18" s="23"/>
      <c r="E18" s="23"/>
      <c r="F18" s="23"/>
      <c r="G18" s="23"/>
      <c r="H18" s="23"/>
      <c r="I18" s="23"/>
      <c r="J18" s="23"/>
      <c r="K18" s="22"/>
    </row>
    <row r="19" spans="2:11" ht="68.400000000000006" customHeight="1" x14ac:dyDescent="0.9">
      <c r="B19" s="23"/>
      <c r="C19" s="23"/>
      <c r="D19" s="23"/>
      <c r="E19" s="23"/>
      <c r="F19" s="23"/>
      <c r="G19" s="23"/>
      <c r="H19" s="23"/>
      <c r="I19" s="23"/>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v>0</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0</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f>J17</f>
        <v>0</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f>J18</f>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I55" s="32">
        <f>J19</f>
        <v>0</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v>0</v>
      </c>
      <c r="J60" s="36"/>
      <c r="K60" s="23"/>
    </row>
    <row r="61" spans="2:11" s="32" customFormat="1" ht="216.65" customHeight="1" x14ac:dyDescent="0.9">
      <c r="B61" s="33">
        <v>26</v>
      </c>
      <c r="C61" s="116" t="s">
        <v>185</v>
      </c>
      <c r="D61" s="116"/>
      <c r="E61" s="116"/>
      <c r="F61" s="117" t="s">
        <v>37</v>
      </c>
      <c r="G61" s="117"/>
      <c r="H61" s="34" t="s">
        <v>22</v>
      </c>
      <c r="I61" s="33">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0</v>
      </c>
      <c r="F90" s="41"/>
      <c r="G90" s="34">
        <v>2</v>
      </c>
      <c r="H90" s="34">
        <v>2</v>
      </c>
      <c r="I90" s="42">
        <v>2</v>
      </c>
      <c r="J90" s="43">
        <f>I90*H90*G90*E90</f>
        <v>0</v>
      </c>
      <c r="K90" s="39"/>
    </row>
    <row r="91" spans="2:11" s="32" customFormat="1" ht="23" x14ac:dyDescent="0.95">
      <c r="B91" s="115" t="s">
        <v>148</v>
      </c>
      <c r="C91" s="115"/>
      <c r="D91" s="115"/>
      <c r="E91" s="31"/>
      <c r="F91" s="41"/>
      <c r="G91" s="41"/>
      <c r="H91" s="41"/>
      <c r="I91" s="42"/>
      <c r="J91" s="43">
        <f>SUM(J90:J90)</f>
        <v>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388</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387</v>
      </c>
      <c r="C109" s="104"/>
      <c r="D109" s="104"/>
      <c r="E109" s="15"/>
      <c r="F109" s="15"/>
      <c r="G109" s="25"/>
      <c r="H109" s="25"/>
      <c r="I109" s="23"/>
      <c r="J109" s="25"/>
      <c r="K109" s="25"/>
    </row>
    <row r="110" spans="1:30" x14ac:dyDescent="0.9">
      <c r="B110" s="101" t="s">
        <v>160</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C26:D26"/>
    <mergeCell ref="E10:K10"/>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FC958-6553-4FA7-A01D-49D5057FE561}">
  <sheetPr>
    <tabColor rgb="FFFFFF00"/>
    <pageSetUpPr fitToPage="1"/>
  </sheetPr>
  <dimension ref="A1:AD116"/>
  <sheetViews>
    <sheetView view="pageBreakPreview" topLeftCell="A8" zoomScale="40" zoomScaleNormal="56" zoomScaleSheetLayoutView="40" workbookViewId="0">
      <selection activeCell="J17" sqref="J17"/>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419</v>
      </c>
    </row>
    <row r="6" spans="1:11" ht="21" customHeight="1" x14ac:dyDescent="0.9">
      <c r="B6" s="15" t="s">
        <v>102</v>
      </c>
      <c r="C6" s="16"/>
    </row>
    <row r="7" spans="1:11" ht="21" customHeight="1" x14ac:dyDescent="0.9">
      <c r="B7" s="15" t="s">
        <v>103</v>
      </c>
      <c r="C7" s="16">
        <v>1</v>
      </c>
    </row>
    <row r="8" spans="1:11" ht="21" customHeight="1" x14ac:dyDescent="0.9">
      <c r="B8" s="15" t="s">
        <v>104</v>
      </c>
      <c r="C8" s="16" t="s">
        <v>417</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240</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479</v>
      </c>
      <c r="C16" s="23" t="s">
        <v>480</v>
      </c>
      <c r="D16" s="23" t="s">
        <v>470</v>
      </c>
      <c r="E16" s="23"/>
      <c r="F16" s="23">
        <v>0</v>
      </c>
      <c r="G16" s="23">
        <v>1</v>
      </c>
      <c r="H16" s="23"/>
      <c r="I16" s="24"/>
      <c r="J16" s="23">
        <v>0</v>
      </c>
      <c r="K16" s="23" t="s">
        <v>481</v>
      </c>
    </row>
    <row r="17" spans="2:11" ht="56.15" customHeight="1" x14ac:dyDescent="0.9">
      <c r="B17" s="55"/>
      <c r="C17" s="55"/>
      <c r="D17" s="55"/>
      <c r="E17" s="55"/>
      <c r="F17" s="55"/>
      <c r="G17" s="55"/>
      <c r="H17" s="55"/>
      <c r="I17" s="55"/>
      <c r="J17" s="55"/>
      <c r="K17" s="55"/>
    </row>
    <row r="18" spans="2:11" ht="56.15" customHeight="1" x14ac:dyDescent="0.9">
      <c r="B18" s="22"/>
      <c r="C18" s="23"/>
      <c r="D18" s="23"/>
      <c r="E18" s="23"/>
      <c r="F18" s="23"/>
      <c r="G18" s="23"/>
      <c r="H18" s="23"/>
      <c r="I18" s="23"/>
      <c r="J18" s="23"/>
      <c r="K18" s="22"/>
    </row>
    <row r="19" spans="2:11" ht="68.400000000000006" customHeight="1" x14ac:dyDescent="0.9">
      <c r="B19" s="23"/>
      <c r="C19" s="23"/>
      <c r="D19" s="23"/>
      <c r="E19" s="23"/>
      <c r="F19" s="23"/>
      <c r="G19" s="23"/>
      <c r="H19" s="23"/>
      <c r="I19" s="23"/>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v>0</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v>0</v>
      </c>
      <c r="J40" s="36"/>
      <c r="K40" s="33"/>
    </row>
    <row r="41" spans="2:11" s="32" customFormat="1" ht="272.5" customHeight="1" x14ac:dyDescent="0.9">
      <c r="B41" s="33">
        <v>6</v>
      </c>
      <c r="C41" s="116" t="s">
        <v>167</v>
      </c>
      <c r="D41" s="116"/>
      <c r="E41" s="116"/>
      <c r="F41" s="117" t="s">
        <v>15</v>
      </c>
      <c r="G41" s="117"/>
      <c r="H41" s="34" t="s">
        <v>16</v>
      </c>
      <c r="I41" s="35">
        <f>J91</f>
        <v>0</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f>J17</f>
        <v>0</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f>J18</f>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I55" s="32">
        <f>J19</f>
        <v>0</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f>+J16</f>
        <v>0</v>
      </c>
      <c r="J60" s="36"/>
      <c r="K60" s="23"/>
    </row>
    <row r="61" spans="2:11" s="32" customFormat="1" ht="216.65" customHeight="1" x14ac:dyDescent="0.9">
      <c r="B61" s="33">
        <v>26</v>
      </c>
      <c r="C61" s="116" t="s">
        <v>185</v>
      </c>
      <c r="D61" s="116"/>
      <c r="E61" s="116"/>
      <c r="F61" s="117" t="s">
        <v>37</v>
      </c>
      <c r="G61" s="117"/>
      <c r="H61" s="34" t="s">
        <v>22</v>
      </c>
      <c r="I61" s="33">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0</v>
      </c>
      <c r="F90" s="41"/>
      <c r="G90" s="34">
        <v>2</v>
      </c>
      <c r="H90" s="34">
        <v>2</v>
      </c>
      <c r="I90" s="42">
        <v>2</v>
      </c>
      <c r="J90" s="43">
        <f>I90*H90*G90*E90</f>
        <v>0</v>
      </c>
      <c r="K90" s="39"/>
    </row>
    <row r="91" spans="2:11" s="32" customFormat="1" ht="23" x14ac:dyDescent="0.95">
      <c r="B91" s="115" t="s">
        <v>148</v>
      </c>
      <c r="C91" s="115"/>
      <c r="D91" s="115"/>
      <c r="E91" s="31"/>
      <c r="F91" s="41"/>
      <c r="G91" s="41"/>
      <c r="H91" s="41"/>
      <c r="I91" s="42"/>
      <c r="J91" s="43">
        <f>SUM(J90:J90)</f>
        <v>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388</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387</v>
      </c>
      <c r="C109" s="104"/>
      <c r="D109" s="104"/>
      <c r="E109" s="15"/>
      <c r="F109" s="15"/>
      <c r="G109" s="25"/>
      <c r="H109" s="25"/>
      <c r="I109" s="23"/>
      <c r="J109" s="25"/>
      <c r="K109" s="25"/>
    </row>
    <row r="110" spans="1:30" x14ac:dyDescent="0.9">
      <c r="B110" s="101" t="s">
        <v>160</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E10:K10"/>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C28:D28"/>
    <mergeCell ref="B33:J33"/>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C85:E85"/>
    <mergeCell ref="F85:G85"/>
    <mergeCell ref="B86:D86"/>
    <mergeCell ref="B89:E89"/>
    <mergeCell ref="C81:E81"/>
    <mergeCell ref="F81:G81"/>
    <mergeCell ref="C82:E82"/>
    <mergeCell ref="F82:G82"/>
    <mergeCell ref="C83:E83"/>
    <mergeCell ref="F83:G83"/>
    <mergeCell ref="B98:D98"/>
    <mergeCell ref="B99:D99"/>
    <mergeCell ref="B100:D100"/>
    <mergeCell ref="B101:D101"/>
    <mergeCell ref="B102:D102"/>
    <mergeCell ref="B104:E104"/>
    <mergeCell ref="B90:D90"/>
    <mergeCell ref="B91:D91"/>
    <mergeCell ref="B94:D94"/>
    <mergeCell ref="B95:D95"/>
    <mergeCell ref="B96:D96"/>
    <mergeCell ref="B97:D97"/>
    <mergeCell ref="B113:D113"/>
    <mergeCell ref="B114:D114"/>
    <mergeCell ref="G114:I114"/>
    <mergeCell ref="B116:D116"/>
    <mergeCell ref="B105:D105"/>
    <mergeCell ref="B106:D106"/>
    <mergeCell ref="G106:I106"/>
    <mergeCell ref="B107:D107"/>
    <mergeCell ref="B109:D109"/>
    <mergeCell ref="B110:D110"/>
    <mergeCell ref="G110:I110"/>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DC871-4F48-4C0E-9167-A0D394C1C956}">
  <sheetPr>
    <tabColor rgb="FFFFFF00"/>
    <pageSetUpPr fitToPage="1"/>
  </sheetPr>
  <dimension ref="A1:AD116"/>
  <sheetViews>
    <sheetView view="pageBreakPreview" zoomScale="55" zoomScaleNormal="60" zoomScaleSheetLayoutView="55" workbookViewId="0"/>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420</v>
      </c>
    </row>
    <row r="6" spans="1:11" ht="21" customHeight="1" x14ac:dyDescent="0.9">
      <c r="B6" s="15" t="s">
        <v>102</v>
      </c>
      <c r="C6" s="16"/>
    </row>
    <row r="7" spans="1:11" ht="21" customHeight="1" x14ac:dyDescent="0.9">
      <c r="B7" s="15" t="s">
        <v>103</v>
      </c>
      <c r="C7" s="16">
        <v>2</v>
      </c>
    </row>
    <row r="8" spans="1:11" ht="21" customHeight="1" x14ac:dyDescent="0.9">
      <c r="B8" s="15" t="s">
        <v>104</v>
      </c>
      <c r="C8" s="16" t="s">
        <v>417</v>
      </c>
    </row>
    <row r="9" spans="1:11" ht="41.4" customHeight="1" x14ac:dyDescent="0.9">
      <c r="B9" s="17" t="s">
        <v>105</v>
      </c>
      <c r="C9" s="16">
        <f>C7+1</f>
        <v>3</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240</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22.2+3.5+3.5</f>
        <v>29.2</v>
      </c>
      <c r="H16" s="23"/>
      <c r="I16" s="24"/>
      <c r="J16" s="23"/>
      <c r="K16" s="23" t="s">
        <v>213</v>
      </c>
    </row>
    <row r="17" spans="2:11" ht="56.15" customHeight="1" x14ac:dyDescent="0.9">
      <c r="B17" s="55"/>
      <c r="C17" s="55"/>
      <c r="D17" s="55"/>
      <c r="E17" s="55"/>
      <c r="F17" s="55"/>
      <c r="G17" s="55"/>
      <c r="H17" s="55"/>
      <c r="I17" s="55"/>
      <c r="J17" s="55"/>
      <c r="K17" s="55"/>
    </row>
    <row r="18" spans="2:11" ht="56.15" customHeight="1" x14ac:dyDescent="0.9">
      <c r="B18" s="22"/>
      <c r="C18" s="23"/>
      <c r="D18" s="23"/>
      <c r="E18" s="23"/>
      <c r="F18" s="23"/>
      <c r="G18" s="23"/>
      <c r="H18" s="23"/>
      <c r="I18" s="23"/>
      <c r="J18" s="23"/>
      <c r="K18" s="22"/>
    </row>
    <row r="19" spans="2:11" ht="68.400000000000006" customHeight="1" x14ac:dyDescent="0.9">
      <c r="B19" s="23"/>
      <c r="C19" s="23"/>
      <c r="D19" s="23"/>
      <c r="E19" s="23"/>
      <c r="F19" s="23"/>
      <c r="G19" s="23"/>
      <c r="H19" s="23"/>
      <c r="I19" s="23"/>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v>0</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0</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f>J17</f>
        <v>0</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f>J18</f>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I55" s="32">
        <f>J19</f>
        <v>0</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v>0</v>
      </c>
      <c r="J60" s="36"/>
      <c r="K60" s="23"/>
    </row>
    <row r="61" spans="2:11" s="32" customFormat="1" ht="216.65" customHeight="1" x14ac:dyDescent="0.9">
      <c r="B61" s="33">
        <v>26</v>
      </c>
      <c r="C61" s="116" t="s">
        <v>185</v>
      </c>
      <c r="D61" s="116"/>
      <c r="E61" s="116"/>
      <c r="F61" s="117" t="s">
        <v>37</v>
      </c>
      <c r="G61" s="117"/>
      <c r="H61" s="34" t="s">
        <v>22</v>
      </c>
      <c r="I61" s="33">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0</v>
      </c>
      <c r="F90" s="41"/>
      <c r="G90" s="34">
        <v>2</v>
      </c>
      <c r="H90" s="34">
        <v>2</v>
      </c>
      <c r="I90" s="42">
        <v>2</v>
      </c>
      <c r="J90" s="43">
        <f>I90*H90*G90*E90</f>
        <v>0</v>
      </c>
      <c r="K90" s="39"/>
    </row>
    <row r="91" spans="2:11" s="32" customFormat="1" ht="23" x14ac:dyDescent="0.95">
      <c r="B91" s="115" t="s">
        <v>148</v>
      </c>
      <c r="C91" s="115"/>
      <c r="D91" s="115"/>
      <c r="E91" s="31"/>
      <c r="F91" s="41"/>
      <c r="G91" s="41"/>
      <c r="H91" s="41"/>
      <c r="I91" s="42"/>
      <c r="J91" s="43">
        <f>SUM(J90:J90)</f>
        <v>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388</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387</v>
      </c>
      <c r="C109" s="104"/>
      <c r="D109" s="104"/>
      <c r="E109" s="15"/>
      <c r="F109" s="15"/>
      <c r="G109" s="25"/>
      <c r="H109" s="25"/>
      <c r="I109" s="23"/>
      <c r="J109" s="25"/>
      <c r="K109" s="25"/>
    </row>
    <row r="110" spans="1:30" x14ac:dyDescent="0.9">
      <c r="B110" s="101" t="s">
        <v>160</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E10:K10"/>
    <mergeCell ref="B13:B14"/>
    <mergeCell ref="C13:C14"/>
    <mergeCell ref="D13:D14"/>
    <mergeCell ref="E13:E14"/>
    <mergeCell ref="G13:I13"/>
    <mergeCell ref="J13:J14"/>
    <mergeCell ref="K13:K14"/>
    <mergeCell ref="C36:E36"/>
    <mergeCell ref="F36:G36"/>
    <mergeCell ref="C37:E37"/>
    <mergeCell ref="F37:G37"/>
    <mergeCell ref="C38:E38"/>
    <mergeCell ref="F38:G38"/>
    <mergeCell ref="C26:D26"/>
    <mergeCell ref="C27:D27"/>
    <mergeCell ref="C28:D28"/>
    <mergeCell ref="B33:J33"/>
    <mergeCell ref="C35:E35"/>
    <mergeCell ref="F35:G35"/>
    <mergeCell ref="C42:E42"/>
    <mergeCell ref="F42:G42"/>
    <mergeCell ref="C43:E43"/>
    <mergeCell ref="F43:G43"/>
    <mergeCell ref="C44:E44"/>
    <mergeCell ref="F44:G44"/>
    <mergeCell ref="C39:E39"/>
    <mergeCell ref="F39:G39"/>
    <mergeCell ref="C40:E40"/>
    <mergeCell ref="F40:G40"/>
    <mergeCell ref="C41:E41"/>
    <mergeCell ref="F41:G41"/>
    <mergeCell ref="C48:E48"/>
    <mergeCell ref="F48:G48"/>
    <mergeCell ref="C49:E49"/>
    <mergeCell ref="F49:G49"/>
    <mergeCell ref="C50:E50"/>
    <mergeCell ref="F50:G50"/>
    <mergeCell ref="C45:E45"/>
    <mergeCell ref="F45:G45"/>
    <mergeCell ref="C46:E46"/>
    <mergeCell ref="F46:G46"/>
    <mergeCell ref="C47:E47"/>
    <mergeCell ref="F47:G47"/>
    <mergeCell ref="C54:E54"/>
    <mergeCell ref="F54:G54"/>
    <mergeCell ref="C55:E55"/>
    <mergeCell ref="F55:G55"/>
    <mergeCell ref="C56:E56"/>
    <mergeCell ref="F56:G56"/>
    <mergeCell ref="C51:E51"/>
    <mergeCell ref="F51:G51"/>
    <mergeCell ref="C52:E52"/>
    <mergeCell ref="F52:G52"/>
    <mergeCell ref="C53:E53"/>
    <mergeCell ref="F53:G53"/>
    <mergeCell ref="C60:E60"/>
    <mergeCell ref="F60:G60"/>
    <mergeCell ref="C61:E61"/>
    <mergeCell ref="F61:G61"/>
    <mergeCell ref="C62:E62"/>
    <mergeCell ref="F62:G62"/>
    <mergeCell ref="C57:E57"/>
    <mergeCell ref="F57:G57"/>
    <mergeCell ref="C58:E58"/>
    <mergeCell ref="F58:G58"/>
    <mergeCell ref="C59:E59"/>
    <mergeCell ref="F59:G59"/>
    <mergeCell ref="C66:E66"/>
    <mergeCell ref="F66:G66"/>
    <mergeCell ref="C67:E67"/>
    <mergeCell ref="F67:G67"/>
    <mergeCell ref="C68:E68"/>
    <mergeCell ref="F68:G68"/>
    <mergeCell ref="C63:E63"/>
    <mergeCell ref="F63:G63"/>
    <mergeCell ref="C64:E64"/>
    <mergeCell ref="F64:G64"/>
    <mergeCell ref="C65:E65"/>
    <mergeCell ref="F65:G65"/>
    <mergeCell ref="C72:E72"/>
    <mergeCell ref="F72:G72"/>
    <mergeCell ref="C73:E73"/>
    <mergeCell ref="F73:G73"/>
    <mergeCell ref="C74:E74"/>
    <mergeCell ref="F74:G74"/>
    <mergeCell ref="C69:E69"/>
    <mergeCell ref="F69:G69"/>
    <mergeCell ref="C70:E70"/>
    <mergeCell ref="F70:G70"/>
    <mergeCell ref="C71:E71"/>
    <mergeCell ref="F71:G71"/>
    <mergeCell ref="C78:E78"/>
    <mergeCell ref="F78:G78"/>
    <mergeCell ref="C79:E79"/>
    <mergeCell ref="F79:G79"/>
    <mergeCell ref="C80:E80"/>
    <mergeCell ref="F80:G80"/>
    <mergeCell ref="C75:E75"/>
    <mergeCell ref="F75:G75"/>
    <mergeCell ref="C76:E76"/>
    <mergeCell ref="F76:G76"/>
    <mergeCell ref="C77:E77"/>
    <mergeCell ref="F77:G77"/>
    <mergeCell ref="C84:E84"/>
    <mergeCell ref="F84:G84"/>
    <mergeCell ref="C85:E85"/>
    <mergeCell ref="F85:G85"/>
    <mergeCell ref="B86:D86"/>
    <mergeCell ref="B89:E89"/>
    <mergeCell ref="C81:E81"/>
    <mergeCell ref="F81:G81"/>
    <mergeCell ref="C82:E82"/>
    <mergeCell ref="F82:G82"/>
    <mergeCell ref="C83:E83"/>
    <mergeCell ref="F83:G83"/>
    <mergeCell ref="B98:D98"/>
    <mergeCell ref="B99:D99"/>
    <mergeCell ref="B100:D100"/>
    <mergeCell ref="B101:D101"/>
    <mergeCell ref="B102:D102"/>
    <mergeCell ref="B104:E104"/>
    <mergeCell ref="B90:D90"/>
    <mergeCell ref="B91:D91"/>
    <mergeCell ref="B94:D94"/>
    <mergeCell ref="B95:D95"/>
    <mergeCell ref="B96:D96"/>
    <mergeCell ref="B97:D97"/>
    <mergeCell ref="B113:D113"/>
    <mergeCell ref="B114:D114"/>
    <mergeCell ref="G114:I114"/>
    <mergeCell ref="B116:D116"/>
    <mergeCell ref="B105:D105"/>
    <mergeCell ref="B106:D106"/>
    <mergeCell ref="G106:I106"/>
    <mergeCell ref="B107:D107"/>
    <mergeCell ref="B109:D109"/>
    <mergeCell ref="B110:D110"/>
    <mergeCell ref="G110:I110"/>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58CE0-B8CA-4769-90D7-0A9DB13A62C8}">
  <sheetPr>
    <tabColor rgb="FFFFFF00"/>
    <pageSetUpPr fitToPage="1"/>
  </sheetPr>
  <dimension ref="A1:AD116"/>
  <sheetViews>
    <sheetView view="pageBreakPreview" zoomScale="40" zoomScaleNormal="75" zoomScaleSheetLayoutView="40" workbookViewId="0">
      <selection activeCell="J16" sqref="J16"/>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421</v>
      </c>
    </row>
    <row r="6" spans="1:11" ht="21" customHeight="1" x14ac:dyDescent="0.9">
      <c r="B6" s="15" t="s">
        <v>102</v>
      </c>
      <c r="C6" s="16"/>
    </row>
    <row r="7" spans="1:11" ht="21" customHeight="1" x14ac:dyDescent="0.9">
      <c r="B7" s="15" t="s">
        <v>103</v>
      </c>
      <c r="C7" s="16">
        <v>2</v>
      </c>
    </row>
    <row r="8" spans="1:11" ht="21" customHeight="1" x14ac:dyDescent="0.9">
      <c r="B8" s="15" t="s">
        <v>104</v>
      </c>
      <c r="C8" s="16" t="s">
        <v>417</v>
      </c>
    </row>
    <row r="9" spans="1:11" ht="41.4" customHeight="1" x14ac:dyDescent="0.9">
      <c r="B9" s="17" t="s">
        <v>105</v>
      </c>
      <c r="C9" s="16">
        <f>C7+1</f>
        <v>3</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240</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22.2+3.5+3.5</f>
        <v>29.2</v>
      </c>
      <c r="H16" s="23"/>
      <c r="I16" s="24"/>
      <c r="J16" s="23"/>
      <c r="K16" s="23" t="s">
        <v>213</v>
      </c>
    </row>
    <row r="17" spans="2:11" ht="56.15" customHeight="1" x14ac:dyDescent="0.9">
      <c r="B17" s="55"/>
      <c r="C17" s="55"/>
      <c r="D17" s="55"/>
      <c r="E17" s="55"/>
      <c r="F17" s="55"/>
      <c r="G17" s="55"/>
      <c r="H17" s="55"/>
      <c r="I17" s="55"/>
      <c r="J17" s="55"/>
      <c r="K17" s="55"/>
    </row>
    <row r="18" spans="2:11" ht="56.15" customHeight="1" x14ac:dyDescent="0.9">
      <c r="B18" s="22"/>
      <c r="C18" s="23"/>
      <c r="D18" s="23"/>
      <c r="E18" s="23"/>
      <c r="F18" s="23"/>
      <c r="G18" s="23"/>
      <c r="H18" s="23"/>
      <c r="I18" s="23"/>
      <c r="J18" s="23"/>
      <c r="K18" s="22"/>
    </row>
    <row r="19" spans="2:11" ht="68.400000000000006" customHeight="1" x14ac:dyDescent="0.9">
      <c r="B19" s="23"/>
      <c r="C19" s="23"/>
      <c r="D19" s="23"/>
      <c r="E19" s="23"/>
      <c r="F19" s="23"/>
      <c r="G19" s="23"/>
      <c r="H19" s="23"/>
      <c r="I19" s="23"/>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v>0</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0</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f>J17</f>
        <v>0</v>
      </c>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f>J18</f>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I55" s="32">
        <f>J19</f>
        <v>0</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v>0</v>
      </c>
      <c r="J60" s="36"/>
      <c r="K60" s="23"/>
    </row>
    <row r="61" spans="2:11" s="32" customFormat="1" ht="216.65" customHeight="1" x14ac:dyDescent="0.9">
      <c r="B61" s="33">
        <v>26</v>
      </c>
      <c r="C61" s="116" t="s">
        <v>185</v>
      </c>
      <c r="D61" s="116"/>
      <c r="E61" s="116"/>
      <c r="F61" s="117" t="s">
        <v>37</v>
      </c>
      <c r="G61" s="117"/>
      <c r="H61" s="34" t="s">
        <v>22</v>
      </c>
      <c r="I61" s="33">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0</v>
      </c>
      <c r="F90" s="41"/>
      <c r="G90" s="34">
        <v>2</v>
      </c>
      <c r="H90" s="34">
        <v>2</v>
      </c>
      <c r="I90" s="42">
        <v>2</v>
      </c>
      <c r="J90" s="43">
        <f>I90*H90*G90*E90</f>
        <v>0</v>
      </c>
      <c r="K90" s="39"/>
    </row>
    <row r="91" spans="2:11" s="32" customFormat="1" ht="23" x14ac:dyDescent="0.95">
      <c r="B91" s="115" t="s">
        <v>148</v>
      </c>
      <c r="C91" s="115"/>
      <c r="D91" s="115"/>
      <c r="E91" s="31"/>
      <c r="F91" s="41"/>
      <c r="G91" s="41"/>
      <c r="H91" s="41"/>
      <c r="I91" s="42"/>
      <c r="J91" s="43">
        <f>SUM(J90:J90)</f>
        <v>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388</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387</v>
      </c>
      <c r="C109" s="104"/>
      <c r="D109" s="104"/>
      <c r="E109" s="15"/>
      <c r="F109" s="15"/>
      <c r="G109" s="25"/>
      <c r="H109" s="25"/>
      <c r="I109" s="23"/>
      <c r="J109" s="25"/>
      <c r="K109" s="25"/>
    </row>
    <row r="110" spans="1:30" x14ac:dyDescent="0.9">
      <c r="B110" s="101" t="s">
        <v>160</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C26:D26"/>
    <mergeCell ref="E10:K10"/>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A8963-B2C1-4577-A8CE-E2047FAE91C8}">
  <sheetPr>
    <tabColor rgb="FFFFFF00"/>
    <pageSetUpPr fitToPage="1"/>
  </sheetPr>
  <dimension ref="A1:AD116"/>
  <sheetViews>
    <sheetView view="pageBreakPreview" topLeftCell="A51" zoomScale="40" zoomScaleNormal="64" zoomScaleSheetLayoutView="40" workbookViewId="0">
      <selection activeCell="C51" sqref="C51:E51"/>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422</v>
      </c>
    </row>
    <row r="6" spans="1:11" ht="21" customHeight="1" x14ac:dyDescent="0.9">
      <c r="B6" s="15" t="s">
        <v>102</v>
      </c>
      <c r="C6" s="16"/>
    </row>
    <row r="7" spans="1:11" ht="21" customHeight="1" x14ac:dyDescent="0.9">
      <c r="B7" s="15" t="s">
        <v>103</v>
      </c>
      <c r="C7" s="16">
        <v>3</v>
      </c>
    </row>
    <row r="8" spans="1:11" ht="21" customHeight="1" x14ac:dyDescent="0.9">
      <c r="B8" s="15" t="s">
        <v>104</v>
      </c>
      <c r="C8" s="16" t="s">
        <v>417</v>
      </c>
    </row>
    <row r="9" spans="1:11" ht="41.4" customHeight="1" x14ac:dyDescent="0.9">
      <c r="B9" s="17" t="s">
        <v>105</v>
      </c>
      <c r="C9" s="16">
        <f>C7+1</f>
        <v>4</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240</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30+3.5+3.5</f>
        <v>37</v>
      </c>
      <c r="H16" s="23"/>
      <c r="I16" s="24"/>
      <c r="J16" s="23"/>
      <c r="K16" s="23" t="s">
        <v>213</v>
      </c>
    </row>
    <row r="17" spans="2:11" ht="56.15" customHeight="1" x14ac:dyDescent="0.9">
      <c r="B17" s="55" t="s">
        <v>423</v>
      </c>
      <c r="C17" s="22" t="s">
        <v>424</v>
      </c>
      <c r="D17" s="22" t="s">
        <v>425</v>
      </c>
      <c r="E17" s="22" t="s">
        <v>426</v>
      </c>
      <c r="F17" s="22">
        <v>2</v>
      </c>
      <c r="G17" s="22">
        <v>5</v>
      </c>
      <c r="H17" s="55"/>
      <c r="I17" s="55"/>
      <c r="J17" s="22">
        <f>G17*F17</f>
        <v>10</v>
      </c>
      <c r="K17" s="22" t="s">
        <v>427</v>
      </c>
    </row>
    <row r="18" spans="2:11" ht="56.15" customHeight="1" x14ac:dyDescent="0.9">
      <c r="B18" s="22"/>
      <c r="C18" s="23"/>
      <c r="D18" s="23"/>
      <c r="E18" s="23"/>
      <c r="F18" s="23"/>
      <c r="G18" s="23"/>
      <c r="H18" s="23"/>
      <c r="I18" s="23"/>
      <c r="J18" s="23"/>
      <c r="K18" s="22"/>
    </row>
    <row r="19" spans="2:11" ht="68.400000000000006" customHeight="1" x14ac:dyDescent="0.9">
      <c r="B19" s="23"/>
      <c r="C19" s="23"/>
      <c r="D19" s="23"/>
      <c r="E19" s="23"/>
      <c r="F19" s="23"/>
      <c r="G19" s="23"/>
      <c r="H19" s="23"/>
      <c r="I19" s="23"/>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v>0</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0</v>
      </c>
      <c r="J36" s="36"/>
      <c r="K36" s="33"/>
    </row>
    <row r="37" spans="2:11" s="32" customFormat="1" ht="209.5" customHeight="1" x14ac:dyDescent="0.9">
      <c r="B37" s="33">
        <v>2</v>
      </c>
      <c r="C37" s="116" t="s">
        <v>163</v>
      </c>
      <c r="D37" s="116"/>
      <c r="E37" s="116"/>
      <c r="F37" s="117" t="s">
        <v>8</v>
      </c>
      <c r="G37" s="117"/>
      <c r="H37" s="33" t="s">
        <v>9</v>
      </c>
      <c r="I37" s="33">
        <v>0</v>
      </c>
      <c r="J37" s="36"/>
      <c r="K37" s="33"/>
    </row>
    <row r="38" spans="2:11" s="32" customFormat="1" ht="236.5" customHeight="1" x14ac:dyDescent="0.9">
      <c r="B38" s="33">
        <v>3</v>
      </c>
      <c r="C38" s="116" t="s">
        <v>164</v>
      </c>
      <c r="D38" s="116"/>
      <c r="E38" s="116"/>
      <c r="F38" s="117" t="s">
        <v>10</v>
      </c>
      <c r="G38" s="117"/>
      <c r="H38" s="33" t="s">
        <v>11</v>
      </c>
      <c r="I38" s="33">
        <v>0</v>
      </c>
      <c r="J38" s="36"/>
      <c r="K38" s="33"/>
    </row>
    <row r="39" spans="2:11" s="32" customFormat="1" ht="195" customHeight="1" x14ac:dyDescent="0.9">
      <c r="B39" s="33">
        <v>4</v>
      </c>
      <c r="C39" s="116" t="s">
        <v>165</v>
      </c>
      <c r="D39" s="116"/>
      <c r="E39" s="116"/>
      <c r="F39" s="117" t="s">
        <v>12</v>
      </c>
      <c r="G39" s="117"/>
      <c r="H39" s="33" t="s">
        <v>13</v>
      </c>
      <c r="I39" s="33">
        <v>0</v>
      </c>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0</v>
      </c>
      <c r="J41" s="36"/>
      <c r="K41" s="33"/>
    </row>
    <row r="42" spans="2:11" s="32" customFormat="1" ht="192" customHeight="1" x14ac:dyDescent="0.9">
      <c r="B42" s="33">
        <v>7</v>
      </c>
      <c r="C42" s="116" t="s">
        <v>168</v>
      </c>
      <c r="D42" s="116"/>
      <c r="E42" s="116"/>
      <c r="F42" s="117" t="s">
        <v>17</v>
      </c>
      <c r="G42" s="117"/>
      <c r="H42" s="34" t="s">
        <v>18</v>
      </c>
      <c r="I42" s="33">
        <v>0</v>
      </c>
      <c r="J42" s="36"/>
      <c r="K42" s="33"/>
    </row>
    <row r="43" spans="2:11" s="32" customFormat="1" ht="232.75" customHeight="1" x14ac:dyDescent="0.9">
      <c r="B43" s="33">
        <v>8</v>
      </c>
      <c r="C43" s="116" t="s">
        <v>169</v>
      </c>
      <c r="D43" s="116"/>
      <c r="E43" s="116"/>
      <c r="F43" s="117" t="s">
        <v>161</v>
      </c>
      <c r="G43" s="117"/>
      <c r="H43" s="34" t="s">
        <v>20</v>
      </c>
      <c r="I43" s="33">
        <v>0</v>
      </c>
      <c r="J43" s="36"/>
      <c r="K43" s="33"/>
    </row>
    <row r="44" spans="2:11" s="32" customFormat="1" ht="292.5" customHeight="1" x14ac:dyDescent="0.9">
      <c r="B44" s="33">
        <v>9</v>
      </c>
      <c r="C44" s="116" t="s">
        <v>170</v>
      </c>
      <c r="D44" s="116"/>
      <c r="E44" s="116"/>
      <c r="F44" s="117" t="s">
        <v>21</v>
      </c>
      <c r="G44" s="117"/>
      <c r="H44" s="34" t="s">
        <v>22</v>
      </c>
      <c r="I44" s="33">
        <v>0</v>
      </c>
      <c r="J44" s="36"/>
      <c r="K44" s="33"/>
    </row>
    <row r="45" spans="2:11" s="32" customFormat="1" ht="262.64999999999998" customHeight="1" x14ac:dyDescent="0.9">
      <c r="B45" s="33">
        <v>10</v>
      </c>
      <c r="C45" s="116" t="s">
        <v>171</v>
      </c>
      <c r="D45" s="116"/>
      <c r="E45" s="116"/>
      <c r="F45" s="117" t="s">
        <v>23</v>
      </c>
      <c r="G45" s="117"/>
      <c r="H45" s="34" t="s">
        <v>22</v>
      </c>
      <c r="I45" s="33">
        <v>0</v>
      </c>
      <c r="J45" s="36"/>
      <c r="K45" s="33"/>
    </row>
    <row r="46" spans="2:11" s="32" customFormat="1" ht="249" customHeight="1" x14ac:dyDescent="0.9">
      <c r="B46" s="33">
        <v>11</v>
      </c>
      <c r="C46" s="116" t="s">
        <v>172</v>
      </c>
      <c r="D46" s="116"/>
      <c r="E46" s="116"/>
      <c r="F46" s="117" t="s">
        <v>24</v>
      </c>
      <c r="G46" s="117"/>
      <c r="H46" s="34" t="s">
        <v>22</v>
      </c>
      <c r="I46" s="33">
        <v>0</v>
      </c>
      <c r="J46" s="36"/>
      <c r="K46" s="33"/>
    </row>
    <row r="47" spans="2:11" s="32" customFormat="1" ht="145.65" customHeight="1" x14ac:dyDescent="0.9">
      <c r="B47" s="33">
        <v>12</v>
      </c>
      <c r="C47" s="116" t="s">
        <v>173</v>
      </c>
      <c r="D47" s="116"/>
      <c r="E47" s="116"/>
      <c r="F47" s="117" t="s">
        <v>25</v>
      </c>
      <c r="G47" s="117"/>
      <c r="H47" s="34" t="s">
        <v>22</v>
      </c>
      <c r="I47" s="33">
        <v>0</v>
      </c>
      <c r="J47" s="36"/>
      <c r="K47" s="33"/>
    </row>
    <row r="48" spans="2:11" s="32" customFormat="1" ht="282.64999999999998" customHeight="1" x14ac:dyDescent="0.9">
      <c r="B48" s="33">
        <v>13</v>
      </c>
      <c r="C48" s="116" t="s">
        <v>174</v>
      </c>
      <c r="D48" s="116"/>
      <c r="E48" s="116"/>
      <c r="F48" s="117" t="s">
        <v>26</v>
      </c>
      <c r="G48" s="117"/>
      <c r="H48" s="34" t="s">
        <v>22</v>
      </c>
      <c r="I48" s="33">
        <v>0</v>
      </c>
      <c r="J48" s="36"/>
      <c r="K48" s="33"/>
    </row>
    <row r="49" spans="2:11" s="32" customFormat="1" ht="166.75" customHeight="1" x14ac:dyDescent="0.9">
      <c r="B49" s="33">
        <v>14</v>
      </c>
      <c r="C49" s="116" t="s">
        <v>175</v>
      </c>
      <c r="D49" s="116"/>
      <c r="E49" s="116"/>
      <c r="F49" s="117" t="s">
        <v>27</v>
      </c>
      <c r="G49" s="117"/>
      <c r="H49" s="34" t="s">
        <v>22</v>
      </c>
      <c r="I49" s="33">
        <v>0</v>
      </c>
      <c r="J49" s="36"/>
      <c r="K49" s="33"/>
    </row>
    <row r="50" spans="2:11" s="32" customFormat="1" ht="270.64999999999998" customHeight="1" x14ac:dyDescent="0.9">
      <c r="B50" s="33">
        <v>15</v>
      </c>
      <c r="C50" s="116" t="s">
        <v>486</v>
      </c>
      <c r="D50" s="116"/>
      <c r="E50" s="116"/>
      <c r="F50" s="117" t="s">
        <v>487</v>
      </c>
      <c r="G50" s="117"/>
      <c r="H50" s="33" t="s">
        <v>9</v>
      </c>
      <c r="I50" s="33">
        <f>J17</f>
        <v>10</v>
      </c>
      <c r="J50" s="36"/>
      <c r="K50" s="33"/>
    </row>
    <row r="51" spans="2:11" s="32" customFormat="1" ht="267" customHeight="1" x14ac:dyDescent="0.9">
      <c r="B51" s="33">
        <v>16</v>
      </c>
      <c r="C51" s="116" t="s">
        <v>177</v>
      </c>
      <c r="D51" s="116"/>
      <c r="E51" s="116"/>
      <c r="F51" s="117" t="s">
        <v>29</v>
      </c>
      <c r="G51" s="117"/>
      <c r="H51" s="33" t="s">
        <v>13</v>
      </c>
      <c r="I51" s="33">
        <f>J18</f>
        <v>0</v>
      </c>
      <c r="J51" s="36"/>
      <c r="K51" s="33"/>
    </row>
    <row r="52" spans="2:11" s="32" customFormat="1" ht="52.75" customHeight="1" x14ac:dyDescent="0.9">
      <c r="B52" s="33">
        <v>17</v>
      </c>
      <c r="C52" s="113" t="s">
        <v>131</v>
      </c>
      <c r="D52" s="113"/>
      <c r="E52" s="113"/>
      <c r="F52" s="117" t="s">
        <v>132</v>
      </c>
      <c r="G52" s="117"/>
      <c r="H52" s="37"/>
      <c r="I52" s="33">
        <v>0</v>
      </c>
      <c r="J52" s="36"/>
      <c r="K52" s="33"/>
    </row>
    <row r="53" spans="2:11" s="32" customFormat="1" ht="87" customHeight="1" x14ac:dyDescent="0.9">
      <c r="B53" s="33">
        <v>18</v>
      </c>
      <c r="C53" s="116" t="s">
        <v>178</v>
      </c>
      <c r="D53" s="116"/>
      <c r="E53" s="116"/>
      <c r="F53" s="117" t="s">
        <v>30</v>
      </c>
      <c r="G53" s="117"/>
      <c r="H53" s="33" t="s">
        <v>9</v>
      </c>
      <c r="I53" s="33">
        <v>0</v>
      </c>
      <c r="J53" s="36"/>
      <c r="K53" s="33"/>
    </row>
    <row r="54" spans="2:11" s="32" customFormat="1" ht="163.4" customHeight="1" x14ac:dyDescent="0.9">
      <c r="B54" s="33">
        <v>19</v>
      </c>
      <c r="C54" s="116" t="s">
        <v>179</v>
      </c>
      <c r="D54" s="116"/>
      <c r="E54" s="116"/>
      <c r="F54" s="117" t="s">
        <v>31</v>
      </c>
      <c r="G54" s="117"/>
      <c r="H54" s="33" t="s">
        <v>9</v>
      </c>
      <c r="I54" s="35">
        <v>0</v>
      </c>
      <c r="J54" s="36"/>
      <c r="K54" s="23"/>
    </row>
    <row r="55" spans="2:11" s="32" customFormat="1" ht="122.4" customHeight="1" x14ac:dyDescent="0.9">
      <c r="B55" s="33">
        <v>20</v>
      </c>
      <c r="C55" s="116" t="s">
        <v>180</v>
      </c>
      <c r="D55" s="116"/>
      <c r="E55" s="116"/>
      <c r="F55" s="117" t="s">
        <v>32</v>
      </c>
      <c r="G55" s="117"/>
      <c r="H55" s="33" t="s">
        <v>9</v>
      </c>
      <c r="I55" s="32">
        <f>J19</f>
        <v>0</v>
      </c>
      <c r="J55" s="36"/>
      <c r="K55" s="33"/>
    </row>
    <row r="56" spans="2:11" s="32" customFormat="1" ht="103.75" customHeight="1" x14ac:dyDescent="0.9">
      <c r="B56" s="33">
        <v>21</v>
      </c>
      <c r="C56" s="116" t="s">
        <v>181</v>
      </c>
      <c r="D56" s="116"/>
      <c r="E56" s="116"/>
      <c r="F56" s="117" t="s">
        <v>33</v>
      </c>
      <c r="G56" s="117"/>
      <c r="H56" s="33" t="s">
        <v>9</v>
      </c>
      <c r="I56" s="33">
        <v>0</v>
      </c>
      <c r="J56" s="36"/>
      <c r="K56" s="33"/>
    </row>
    <row r="57" spans="2:11" s="32" customFormat="1" ht="214.75" customHeight="1" x14ac:dyDescent="0.9">
      <c r="B57" s="33">
        <v>22</v>
      </c>
      <c r="C57" s="116" t="s">
        <v>182</v>
      </c>
      <c r="D57" s="116"/>
      <c r="E57" s="116"/>
      <c r="F57" s="117" t="s">
        <v>34</v>
      </c>
      <c r="G57" s="117"/>
      <c r="H57" s="33" t="s">
        <v>9</v>
      </c>
      <c r="I57" s="33">
        <v>0</v>
      </c>
      <c r="J57" s="36"/>
      <c r="K57" s="33"/>
    </row>
    <row r="58" spans="2:11" s="32" customFormat="1" ht="32.15" customHeight="1" x14ac:dyDescent="0.9">
      <c r="B58" s="33">
        <v>23</v>
      </c>
      <c r="C58" s="113" t="s">
        <v>133</v>
      </c>
      <c r="D58" s="113"/>
      <c r="E58" s="113"/>
      <c r="F58" s="117"/>
      <c r="G58" s="117"/>
      <c r="H58" s="26"/>
      <c r="I58" s="33">
        <v>0</v>
      </c>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v>0</v>
      </c>
      <c r="J60" s="36"/>
      <c r="K60" s="23"/>
    </row>
    <row r="61" spans="2:11" s="32" customFormat="1" ht="216.65" customHeight="1" x14ac:dyDescent="0.9">
      <c r="B61" s="33">
        <v>26</v>
      </c>
      <c r="C61" s="116" t="s">
        <v>185</v>
      </c>
      <c r="D61" s="116"/>
      <c r="E61" s="116"/>
      <c r="F61" s="117" t="s">
        <v>37</v>
      </c>
      <c r="G61" s="117"/>
      <c r="H61" s="34" t="s">
        <v>22</v>
      </c>
      <c r="I61" s="33">
        <v>0</v>
      </c>
      <c r="J61" s="36"/>
      <c r="K61" s="33"/>
    </row>
    <row r="62" spans="2:11" s="32" customFormat="1" ht="180.65" customHeight="1" x14ac:dyDescent="0.9">
      <c r="B62" s="33">
        <v>27</v>
      </c>
      <c r="C62" s="116" t="s">
        <v>186</v>
      </c>
      <c r="D62" s="116"/>
      <c r="E62" s="116"/>
      <c r="F62" s="117" t="s">
        <v>38</v>
      </c>
      <c r="G62" s="117"/>
      <c r="H62" s="34" t="s">
        <v>9</v>
      </c>
      <c r="I62" s="33">
        <v>0</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v>0</v>
      </c>
      <c r="J64" s="36"/>
      <c r="K64" s="33"/>
    </row>
    <row r="65" spans="2:11" s="32" customFormat="1" ht="241.75" customHeight="1" x14ac:dyDescent="0.9">
      <c r="B65" s="33">
        <v>30</v>
      </c>
      <c r="C65" s="116" t="s">
        <v>188</v>
      </c>
      <c r="D65" s="116"/>
      <c r="E65" s="116"/>
      <c r="F65" s="117" t="s">
        <v>42</v>
      </c>
      <c r="G65" s="117"/>
      <c r="H65" s="34" t="s">
        <v>22</v>
      </c>
      <c r="I65" s="35">
        <f>I66</f>
        <v>0</v>
      </c>
      <c r="J65" s="36"/>
      <c r="K65" s="33"/>
    </row>
    <row r="66" spans="2:11" s="32" customFormat="1" ht="249" customHeight="1" x14ac:dyDescent="0.9">
      <c r="B66" s="33">
        <v>31</v>
      </c>
      <c r="C66" s="116" t="s">
        <v>134</v>
      </c>
      <c r="D66" s="116"/>
      <c r="E66" s="116"/>
      <c r="F66" s="117" t="s">
        <v>43</v>
      </c>
      <c r="G66" s="117"/>
      <c r="H66" s="34" t="s">
        <v>44</v>
      </c>
      <c r="I66" s="35">
        <f>J107</f>
        <v>0</v>
      </c>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f>J102</f>
        <v>0</v>
      </c>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7" t="s">
        <v>55</v>
      </c>
      <c r="G74" s="117"/>
      <c r="H74" s="33" t="s">
        <v>13</v>
      </c>
      <c r="I74" s="30"/>
      <c r="J74" s="36"/>
      <c r="K74" s="33"/>
    </row>
    <row r="75" spans="2:11" s="32" customFormat="1" ht="228.65" customHeight="1" x14ac:dyDescent="0.9">
      <c r="B75" s="33">
        <v>40</v>
      </c>
      <c r="C75" s="107" t="s">
        <v>135</v>
      </c>
      <c r="D75" s="107"/>
      <c r="E75" s="107"/>
      <c r="F75" s="117" t="s">
        <v>57</v>
      </c>
      <c r="G75" s="117"/>
      <c r="H75" s="33" t="s">
        <v>58</v>
      </c>
      <c r="I75" s="30">
        <v>0</v>
      </c>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v>0</v>
      </c>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0</v>
      </c>
      <c r="F90" s="41"/>
      <c r="G90" s="34">
        <v>2</v>
      </c>
      <c r="H90" s="34">
        <v>2</v>
      </c>
      <c r="I90" s="42">
        <v>2</v>
      </c>
      <c r="J90" s="43">
        <f>I90*H90*G90*E90</f>
        <v>0</v>
      </c>
      <c r="K90" s="39"/>
    </row>
    <row r="91" spans="2:11" s="32" customFormat="1" ht="23" x14ac:dyDescent="0.95">
      <c r="B91" s="115" t="s">
        <v>148</v>
      </c>
      <c r="C91" s="115"/>
      <c r="D91" s="115"/>
      <c r="E91" s="31"/>
      <c r="F91" s="41"/>
      <c r="G91" s="41"/>
      <c r="H91" s="41"/>
      <c r="I91" s="42"/>
      <c r="J91" s="43">
        <f>SUM(J90:J90)</f>
        <v>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J24</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388</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387</v>
      </c>
      <c r="C109" s="104"/>
      <c r="D109" s="104"/>
      <c r="E109" s="15"/>
      <c r="F109" s="15"/>
      <c r="G109" s="25"/>
      <c r="H109" s="25"/>
      <c r="I109" s="23"/>
      <c r="J109" s="25"/>
      <c r="K109" s="25"/>
    </row>
    <row r="110" spans="1:30" x14ac:dyDescent="0.9">
      <c r="B110" s="101" t="s">
        <v>160</v>
      </c>
      <c r="C110" s="101"/>
      <c r="D110" s="101"/>
      <c r="E110" s="15"/>
      <c r="F110" s="15"/>
      <c r="G110" s="102">
        <v>0</v>
      </c>
      <c r="H110" s="102"/>
      <c r="I110" s="102"/>
      <c r="J110" s="47">
        <f>J107*1</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C26:D26"/>
    <mergeCell ref="E10:K10"/>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90049-A5AA-4FEC-860A-1E60344A5C65}">
  <sheetPr>
    <tabColor rgb="FFFFFF00"/>
    <pageSetUpPr fitToPage="1"/>
  </sheetPr>
  <dimension ref="A1:AD117"/>
  <sheetViews>
    <sheetView view="pageBreakPreview" zoomScale="40" zoomScaleNormal="62" zoomScaleSheetLayoutView="40" workbookViewId="0"/>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428</v>
      </c>
    </row>
    <row r="6" spans="1:11" ht="21" customHeight="1" x14ac:dyDescent="0.9">
      <c r="B6" s="15" t="s">
        <v>102</v>
      </c>
      <c r="C6" s="16"/>
    </row>
    <row r="7" spans="1:11" ht="21" customHeight="1" x14ac:dyDescent="0.9">
      <c r="B7" s="15" t="s">
        <v>103</v>
      </c>
      <c r="C7" s="16">
        <v>1</v>
      </c>
    </row>
    <row r="8" spans="1:11" ht="21" customHeight="1" x14ac:dyDescent="0.9">
      <c r="B8" s="15" t="s">
        <v>104</v>
      </c>
      <c r="C8" s="16" t="s">
        <v>417</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429</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30+3.5+3.5</f>
        <v>37</v>
      </c>
      <c r="H16" s="23"/>
      <c r="I16" s="24"/>
      <c r="J16" s="23"/>
      <c r="K16" s="23" t="s">
        <v>213</v>
      </c>
    </row>
    <row r="17" spans="2:11" ht="56.15" customHeight="1" x14ac:dyDescent="0.9">
      <c r="B17" s="22" t="s">
        <v>344</v>
      </c>
      <c r="C17" s="22" t="s">
        <v>406</v>
      </c>
      <c r="D17" s="22" t="s">
        <v>432</v>
      </c>
      <c r="E17" s="22" t="s">
        <v>431</v>
      </c>
      <c r="F17" s="22">
        <v>2</v>
      </c>
      <c r="G17" s="22">
        <v>4</v>
      </c>
      <c r="H17" s="55"/>
      <c r="I17" s="55"/>
      <c r="J17" s="22">
        <f>G17*F17</f>
        <v>8</v>
      </c>
      <c r="K17" s="22" t="s">
        <v>433</v>
      </c>
    </row>
    <row r="18" spans="2:11" ht="56.15" customHeight="1" x14ac:dyDescent="0.9">
      <c r="B18" s="22" t="s">
        <v>344</v>
      </c>
      <c r="C18" s="22" t="s">
        <v>406</v>
      </c>
      <c r="D18" s="22" t="s">
        <v>430</v>
      </c>
      <c r="E18" s="22" t="s">
        <v>431</v>
      </c>
      <c r="F18" s="22">
        <v>2</v>
      </c>
      <c r="G18" s="22">
        <v>4</v>
      </c>
      <c r="H18" s="55"/>
      <c r="I18" s="55"/>
      <c r="J18" s="22">
        <f>G18*F18</f>
        <v>8</v>
      </c>
      <c r="K18" s="22" t="s">
        <v>346</v>
      </c>
    </row>
    <row r="19" spans="2:11" ht="56.15" customHeight="1" x14ac:dyDescent="0.9">
      <c r="B19" s="22" t="s">
        <v>72</v>
      </c>
      <c r="C19" s="22" t="s">
        <v>434</v>
      </c>
      <c r="D19" s="22" t="s">
        <v>435</v>
      </c>
      <c r="E19" s="22" t="s">
        <v>436</v>
      </c>
      <c r="F19" s="22">
        <v>1</v>
      </c>
      <c r="G19" s="22">
        <f>G16</f>
        <v>37</v>
      </c>
      <c r="H19" s="22">
        <v>12</v>
      </c>
      <c r="I19" s="55"/>
      <c r="J19" s="22"/>
      <c r="K19" s="22" t="s">
        <v>437</v>
      </c>
    </row>
    <row r="20" spans="2:11" ht="68.400000000000006" customHeight="1" x14ac:dyDescent="0.9">
      <c r="B20" s="23"/>
      <c r="C20" s="23"/>
      <c r="D20" s="23"/>
      <c r="E20" s="23"/>
      <c r="F20" s="23"/>
      <c r="G20" s="23"/>
      <c r="H20" s="23"/>
      <c r="I20" s="23"/>
      <c r="J20" s="23"/>
      <c r="K20" s="23"/>
    </row>
    <row r="21" spans="2:11" x14ac:dyDescent="0.9">
      <c r="B21" s="24"/>
      <c r="C21" s="23"/>
      <c r="D21" s="23"/>
      <c r="E21" s="25"/>
      <c r="F21" s="25"/>
      <c r="G21" s="25"/>
      <c r="H21" s="25"/>
      <c r="I21" s="25"/>
      <c r="J21" s="25"/>
      <c r="K21" s="24"/>
    </row>
    <row r="22" spans="2:11" ht="22.5" customHeight="1" x14ac:dyDescent="0.9">
      <c r="B22" s="26" t="s">
        <v>120</v>
      </c>
      <c r="C22" s="16"/>
      <c r="D22" s="16"/>
      <c r="E22" s="27"/>
      <c r="F22" s="27"/>
      <c r="G22" s="28"/>
      <c r="H22" s="25"/>
      <c r="I22" s="21"/>
      <c r="J22" s="29"/>
      <c r="K22" s="24"/>
    </row>
    <row r="23" spans="2:11" ht="22.5" customHeight="1" x14ac:dyDescent="0.9">
      <c r="B23" s="26"/>
      <c r="C23" s="123" t="s">
        <v>121</v>
      </c>
      <c r="D23" s="123"/>
      <c r="E23" s="27"/>
      <c r="F23" s="27"/>
      <c r="G23" s="28"/>
      <c r="H23" s="25"/>
      <c r="I23" s="16" t="s">
        <v>13</v>
      </c>
      <c r="J23" s="29">
        <v>0</v>
      </c>
      <c r="K23" s="24"/>
    </row>
    <row r="24" spans="2:11" ht="22.5" customHeight="1" x14ac:dyDescent="0.9">
      <c r="B24" s="26"/>
      <c r="C24" s="119" t="s">
        <v>122</v>
      </c>
      <c r="D24" s="119"/>
      <c r="E24" s="22"/>
      <c r="F24" s="22"/>
      <c r="G24" s="23"/>
      <c r="H24" s="23"/>
      <c r="I24" s="16" t="s">
        <v>13</v>
      </c>
      <c r="J24" s="29">
        <v>0</v>
      </c>
      <c r="K24" s="24"/>
    </row>
    <row r="25" spans="2:11" ht="22.5" customHeight="1" x14ac:dyDescent="0.9">
      <c r="B25" s="26"/>
      <c r="C25" s="119" t="s">
        <v>123</v>
      </c>
      <c r="D25" s="119"/>
      <c r="E25" s="22"/>
      <c r="F25" s="22"/>
      <c r="G25" s="23"/>
      <c r="H25" s="23"/>
      <c r="I25" s="16" t="s">
        <v>61</v>
      </c>
      <c r="J25" s="29">
        <v>0</v>
      </c>
      <c r="K25" s="24"/>
    </row>
    <row r="26" spans="2:11" ht="22.5" customHeight="1" x14ac:dyDescent="0.9">
      <c r="B26" s="26"/>
      <c r="C26" s="119" t="s">
        <v>124</v>
      </c>
      <c r="D26" s="119"/>
      <c r="E26" s="22"/>
      <c r="F26" s="22"/>
      <c r="G26" s="23"/>
      <c r="H26" s="23"/>
      <c r="I26" s="16" t="s">
        <v>61</v>
      </c>
      <c r="J26" s="29">
        <v>0</v>
      </c>
      <c r="K26" s="24"/>
    </row>
    <row r="27" spans="2:11" ht="22.5" customHeight="1" x14ac:dyDescent="0.9">
      <c r="B27" s="26"/>
      <c r="C27" s="106" t="s">
        <v>125</v>
      </c>
      <c r="D27" s="106"/>
      <c r="E27" s="22"/>
      <c r="F27" s="22"/>
      <c r="G27" s="23"/>
      <c r="H27" s="23"/>
      <c r="I27" s="16" t="s">
        <v>61</v>
      </c>
      <c r="J27" s="29">
        <v>0</v>
      </c>
      <c r="K27" s="24"/>
    </row>
    <row r="28" spans="2:11" ht="22.5" customHeight="1" x14ac:dyDescent="0.9">
      <c r="B28" s="26"/>
      <c r="C28" s="119" t="s">
        <v>126</v>
      </c>
      <c r="D28" s="119"/>
      <c r="E28" s="22"/>
      <c r="F28" s="22"/>
      <c r="G28" s="23"/>
      <c r="H28" s="23"/>
      <c r="I28" s="16" t="s">
        <v>16</v>
      </c>
      <c r="J28" s="29">
        <v>0</v>
      </c>
      <c r="K28" s="24"/>
    </row>
    <row r="29" spans="2:11" ht="22.5" customHeight="1" x14ac:dyDescent="0.9">
      <c r="B29" s="24"/>
      <c r="C29" s="102"/>
      <c r="D29" s="102"/>
      <c r="E29" s="25"/>
      <c r="F29" s="25"/>
      <c r="G29" s="25"/>
      <c r="H29" s="25"/>
      <c r="I29" s="25"/>
      <c r="J29" s="29"/>
      <c r="K29" s="24"/>
    </row>
    <row r="30" spans="2:11" ht="21.65" customHeight="1" x14ac:dyDescent="0.9">
      <c r="B30" s="24"/>
      <c r="C30" s="25"/>
      <c r="D30" s="25"/>
      <c r="E30" s="25"/>
      <c r="F30" s="25"/>
      <c r="G30" s="25"/>
      <c r="H30" s="25"/>
      <c r="I30" s="25"/>
      <c r="J30" s="29"/>
      <c r="K30" s="30"/>
    </row>
    <row r="31" spans="2:11" ht="21.65" customHeight="1" x14ac:dyDescent="0.9">
      <c r="B31" s="22"/>
      <c r="C31" s="25"/>
      <c r="D31" s="25"/>
      <c r="E31" s="25"/>
      <c r="F31" s="25"/>
      <c r="G31" s="25"/>
      <c r="H31" s="25"/>
      <c r="I31" s="25"/>
      <c r="J31" s="29"/>
      <c r="K31" s="30"/>
    </row>
    <row r="32" spans="2:11" x14ac:dyDescent="0.9">
      <c r="B32" s="22"/>
      <c r="C32" s="22"/>
      <c r="D32" s="22"/>
      <c r="E32" s="22"/>
      <c r="F32" s="22"/>
      <c r="G32" s="25"/>
      <c r="H32" s="25"/>
      <c r="I32" s="25"/>
      <c r="J32" s="30"/>
      <c r="K32" s="24"/>
    </row>
    <row r="33" spans="2:11" x14ac:dyDescent="0.9">
      <c r="B33" s="24"/>
      <c r="C33" s="23"/>
      <c r="D33" s="23"/>
      <c r="E33" s="25"/>
      <c r="F33" s="25"/>
      <c r="G33" s="25"/>
      <c r="H33" s="25"/>
      <c r="I33" s="25"/>
      <c r="J33" s="25"/>
      <c r="K33" s="24"/>
    </row>
    <row r="34" spans="2:11" ht="23" x14ac:dyDescent="0.9">
      <c r="B34" s="120" t="s">
        <v>127</v>
      </c>
      <c r="C34" s="120"/>
      <c r="D34" s="120"/>
      <c r="E34" s="120"/>
      <c r="F34" s="120"/>
      <c r="G34" s="120"/>
      <c r="H34" s="120"/>
      <c r="I34" s="120"/>
      <c r="J34" s="120"/>
      <c r="K34" s="24"/>
    </row>
    <row r="35" spans="2:11" x14ac:dyDescent="0.9">
      <c r="B35" s="23"/>
      <c r="C35" s="23"/>
      <c r="D35" s="23"/>
      <c r="E35" s="25"/>
      <c r="F35" s="25"/>
      <c r="G35" s="25"/>
      <c r="H35" s="25"/>
      <c r="I35" s="25"/>
      <c r="J35" s="25"/>
      <c r="K35" s="24"/>
    </row>
    <row r="36" spans="2:11" s="32" customFormat="1" ht="29.15" customHeight="1" x14ac:dyDescent="0.9">
      <c r="B36" s="27" t="s">
        <v>0</v>
      </c>
      <c r="C36" s="121" t="s">
        <v>1</v>
      </c>
      <c r="D36" s="121"/>
      <c r="E36" s="121"/>
      <c r="F36" s="121" t="s">
        <v>2</v>
      </c>
      <c r="G36" s="121"/>
      <c r="H36" s="16" t="s">
        <v>3</v>
      </c>
      <c r="I36" s="16" t="s">
        <v>4</v>
      </c>
      <c r="J36" s="16" t="s">
        <v>128</v>
      </c>
      <c r="K36" s="16" t="s">
        <v>129</v>
      </c>
    </row>
    <row r="37" spans="2:11" s="32" customFormat="1" ht="162" customHeight="1" x14ac:dyDescent="0.9">
      <c r="B37" s="33">
        <v>1</v>
      </c>
      <c r="C37" s="116" t="s">
        <v>162</v>
      </c>
      <c r="D37" s="116"/>
      <c r="E37" s="116"/>
      <c r="F37" s="117" t="s">
        <v>6</v>
      </c>
      <c r="G37" s="117"/>
      <c r="H37" s="34" t="s">
        <v>130</v>
      </c>
      <c r="I37" s="35">
        <v>0</v>
      </c>
      <c r="J37" s="36"/>
      <c r="K37" s="33"/>
    </row>
    <row r="38" spans="2:11" s="32" customFormat="1" ht="209.5" customHeight="1" x14ac:dyDescent="0.9">
      <c r="B38" s="33">
        <v>2</v>
      </c>
      <c r="C38" s="116" t="s">
        <v>163</v>
      </c>
      <c r="D38" s="116"/>
      <c r="E38" s="116"/>
      <c r="F38" s="117" t="s">
        <v>8</v>
      </c>
      <c r="G38" s="117"/>
      <c r="H38" s="33" t="s">
        <v>9</v>
      </c>
      <c r="I38" s="33">
        <v>0</v>
      </c>
      <c r="J38" s="36"/>
      <c r="K38" s="33"/>
    </row>
    <row r="39" spans="2:11" s="32" customFormat="1" ht="236.5" customHeight="1" x14ac:dyDescent="0.9">
      <c r="B39" s="33">
        <v>3</v>
      </c>
      <c r="C39" s="116" t="s">
        <v>164</v>
      </c>
      <c r="D39" s="116"/>
      <c r="E39" s="116"/>
      <c r="F39" s="117" t="s">
        <v>10</v>
      </c>
      <c r="G39" s="117"/>
      <c r="H39" s="33" t="s">
        <v>11</v>
      </c>
      <c r="I39" s="33">
        <v>0</v>
      </c>
      <c r="J39" s="36"/>
      <c r="K39" s="33"/>
    </row>
    <row r="40" spans="2:11" s="32" customFormat="1" ht="195" customHeight="1" x14ac:dyDescent="0.9">
      <c r="B40" s="33">
        <v>4</v>
      </c>
      <c r="C40" s="116" t="s">
        <v>165</v>
      </c>
      <c r="D40" s="116"/>
      <c r="E40" s="116"/>
      <c r="F40" s="117" t="s">
        <v>12</v>
      </c>
      <c r="G40" s="117"/>
      <c r="H40" s="33" t="s">
        <v>13</v>
      </c>
      <c r="I40" s="33">
        <v>0</v>
      </c>
      <c r="J40" s="36"/>
      <c r="K40" s="33"/>
    </row>
    <row r="41" spans="2:11" s="32" customFormat="1" ht="88.4" customHeight="1" x14ac:dyDescent="0.9">
      <c r="B41" s="33">
        <v>5</v>
      </c>
      <c r="C41" s="116" t="s">
        <v>166</v>
      </c>
      <c r="D41" s="116"/>
      <c r="E41" s="116"/>
      <c r="F41" s="117" t="s">
        <v>14</v>
      </c>
      <c r="G41" s="117"/>
      <c r="H41" s="33" t="s">
        <v>9</v>
      </c>
      <c r="I41" s="35">
        <f>J16</f>
        <v>0</v>
      </c>
      <c r="J41" s="36"/>
      <c r="K41" s="33"/>
    </row>
    <row r="42" spans="2:11" s="32" customFormat="1" ht="272.5" customHeight="1" x14ac:dyDescent="0.9">
      <c r="B42" s="33">
        <v>6</v>
      </c>
      <c r="C42" s="116" t="s">
        <v>167</v>
      </c>
      <c r="D42" s="116"/>
      <c r="E42" s="116"/>
      <c r="F42" s="117" t="s">
        <v>15</v>
      </c>
      <c r="G42" s="117"/>
      <c r="H42" s="34" t="s">
        <v>16</v>
      </c>
      <c r="I42" s="35">
        <f>J92</f>
        <v>64</v>
      </c>
      <c r="J42" s="36"/>
      <c r="K42" s="33"/>
    </row>
    <row r="43" spans="2:11" s="32" customFormat="1" ht="192" customHeight="1" x14ac:dyDescent="0.9">
      <c r="B43" s="33">
        <v>7</v>
      </c>
      <c r="C43" s="116" t="s">
        <v>168</v>
      </c>
      <c r="D43" s="116"/>
      <c r="E43" s="116"/>
      <c r="F43" s="117" t="s">
        <v>17</v>
      </c>
      <c r="G43" s="117"/>
      <c r="H43" s="34" t="s">
        <v>18</v>
      </c>
      <c r="I43" s="33">
        <v>0</v>
      </c>
      <c r="J43" s="36"/>
      <c r="K43" s="33"/>
    </row>
    <row r="44" spans="2:11" s="32" customFormat="1" ht="232.75" customHeight="1" x14ac:dyDescent="0.9">
      <c r="B44" s="33">
        <v>8</v>
      </c>
      <c r="C44" s="116" t="s">
        <v>169</v>
      </c>
      <c r="D44" s="116"/>
      <c r="E44" s="116"/>
      <c r="F44" s="117" t="s">
        <v>161</v>
      </c>
      <c r="G44" s="117"/>
      <c r="H44" s="34" t="s">
        <v>20</v>
      </c>
      <c r="I44" s="33">
        <v>0</v>
      </c>
      <c r="J44" s="36"/>
      <c r="K44" s="33"/>
    </row>
    <row r="45" spans="2:11" s="32" customFormat="1" ht="292.5" customHeight="1" x14ac:dyDescent="0.9">
      <c r="B45" s="33">
        <v>9</v>
      </c>
      <c r="C45" s="116" t="s">
        <v>170</v>
      </c>
      <c r="D45" s="116"/>
      <c r="E45" s="116"/>
      <c r="F45" s="117" t="s">
        <v>21</v>
      </c>
      <c r="G45" s="117"/>
      <c r="H45" s="34" t="s">
        <v>22</v>
      </c>
      <c r="I45" s="33">
        <v>0</v>
      </c>
      <c r="J45" s="36"/>
      <c r="K45" s="33"/>
    </row>
    <row r="46" spans="2:11" s="32" customFormat="1" ht="262.64999999999998" customHeight="1" x14ac:dyDescent="0.9">
      <c r="B46" s="33">
        <v>10</v>
      </c>
      <c r="C46" s="116" t="s">
        <v>171</v>
      </c>
      <c r="D46" s="116"/>
      <c r="E46" s="116"/>
      <c r="F46" s="117" t="s">
        <v>23</v>
      </c>
      <c r="G46" s="117"/>
      <c r="H46" s="34" t="s">
        <v>22</v>
      </c>
      <c r="I46" s="33">
        <v>0</v>
      </c>
      <c r="J46" s="36"/>
      <c r="K46" s="33"/>
    </row>
    <row r="47" spans="2:11" s="32" customFormat="1" ht="249" customHeight="1" x14ac:dyDescent="0.9">
      <c r="B47" s="33">
        <v>11</v>
      </c>
      <c r="C47" s="116" t="s">
        <v>172</v>
      </c>
      <c r="D47" s="116"/>
      <c r="E47" s="116"/>
      <c r="F47" s="117" t="s">
        <v>24</v>
      </c>
      <c r="G47" s="117"/>
      <c r="H47" s="34" t="s">
        <v>22</v>
      </c>
      <c r="I47" s="33">
        <v>0</v>
      </c>
      <c r="J47" s="36"/>
      <c r="K47" s="33"/>
    </row>
    <row r="48" spans="2:11" s="32" customFormat="1" ht="251.25" customHeight="1" x14ac:dyDescent="0.9">
      <c r="B48" s="33">
        <v>12</v>
      </c>
      <c r="C48" s="116" t="s">
        <v>173</v>
      </c>
      <c r="D48" s="116"/>
      <c r="E48" s="116"/>
      <c r="F48" s="117" t="s">
        <v>25</v>
      </c>
      <c r="G48" s="117"/>
      <c r="H48" s="34" t="s">
        <v>22</v>
      </c>
      <c r="I48" s="33">
        <f>J17</f>
        <v>8</v>
      </c>
      <c r="J48" s="36"/>
      <c r="K48" s="33"/>
    </row>
    <row r="49" spans="2:11" s="32" customFormat="1" ht="282.64999999999998" customHeight="1" x14ac:dyDescent="0.9">
      <c r="B49" s="33">
        <v>13</v>
      </c>
      <c r="C49" s="116" t="s">
        <v>174</v>
      </c>
      <c r="D49" s="116"/>
      <c r="E49" s="116"/>
      <c r="F49" s="117" t="s">
        <v>26</v>
      </c>
      <c r="G49" s="117"/>
      <c r="H49" s="34" t="s">
        <v>22</v>
      </c>
      <c r="I49" s="33">
        <f>J18</f>
        <v>8</v>
      </c>
      <c r="J49" s="36"/>
      <c r="K49" s="33"/>
    </row>
    <row r="50" spans="2:11" s="32" customFormat="1" ht="166.75" customHeight="1" x14ac:dyDescent="0.9">
      <c r="B50" s="33">
        <v>14</v>
      </c>
      <c r="C50" s="116" t="s">
        <v>175</v>
      </c>
      <c r="D50" s="116"/>
      <c r="E50" s="116"/>
      <c r="F50" s="117" t="s">
        <v>27</v>
      </c>
      <c r="G50" s="117"/>
      <c r="H50" s="34" t="s">
        <v>22</v>
      </c>
      <c r="I50" s="33">
        <v>0</v>
      </c>
      <c r="J50" s="36"/>
      <c r="K50" s="33"/>
    </row>
    <row r="51" spans="2:11" s="32" customFormat="1" ht="270.64999999999998" customHeight="1" x14ac:dyDescent="0.9">
      <c r="B51" s="33">
        <v>15</v>
      </c>
      <c r="C51" s="116" t="s">
        <v>176</v>
      </c>
      <c r="D51" s="116"/>
      <c r="E51" s="116"/>
      <c r="F51" s="117" t="s">
        <v>28</v>
      </c>
      <c r="G51" s="117"/>
      <c r="H51" s="33" t="s">
        <v>9</v>
      </c>
      <c r="I51" s="33">
        <v>0</v>
      </c>
      <c r="J51" s="36"/>
      <c r="K51" s="33"/>
    </row>
    <row r="52" spans="2:11" s="32" customFormat="1" ht="267" customHeight="1" x14ac:dyDescent="0.9">
      <c r="B52" s="33">
        <v>16</v>
      </c>
      <c r="C52" s="116" t="s">
        <v>177</v>
      </c>
      <c r="D52" s="116"/>
      <c r="E52" s="116"/>
      <c r="F52" s="117" t="s">
        <v>29</v>
      </c>
      <c r="G52" s="117"/>
      <c r="H52" s="33" t="s">
        <v>13</v>
      </c>
      <c r="I52" s="33">
        <v>0</v>
      </c>
      <c r="J52" s="36"/>
      <c r="K52" s="33"/>
    </row>
    <row r="53" spans="2:11" s="32" customFormat="1" ht="52.75" customHeight="1" x14ac:dyDescent="0.9">
      <c r="B53" s="33">
        <v>17</v>
      </c>
      <c r="C53" s="113" t="s">
        <v>131</v>
      </c>
      <c r="D53" s="113"/>
      <c r="E53" s="113"/>
      <c r="F53" s="117" t="s">
        <v>132</v>
      </c>
      <c r="G53" s="117"/>
      <c r="H53" s="37"/>
      <c r="I53" s="33">
        <v>0</v>
      </c>
      <c r="J53" s="36"/>
      <c r="K53" s="33"/>
    </row>
    <row r="54" spans="2:11" s="32" customFormat="1" ht="87" customHeight="1" x14ac:dyDescent="0.9">
      <c r="B54" s="33">
        <v>18</v>
      </c>
      <c r="C54" s="116" t="s">
        <v>178</v>
      </c>
      <c r="D54" s="116"/>
      <c r="E54" s="116"/>
      <c r="F54" s="117" t="s">
        <v>30</v>
      </c>
      <c r="G54" s="117"/>
      <c r="H54" s="33" t="s">
        <v>9</v>
      </c>
      <c r="I54" s="33">
        <v>0</v>
      </c>
      <c r="J54" s="36"/>
      <c r="K54" s="33"/>
    </row>
    <row r="55" spans="2:11" s="32" customFormat="1" ht="163.4" customHeight="1" x14ac:dyDescent="0.9">
      <c r="B55" s="33">
        <v>19</v>
      </c>
      <c r="C55" s="116" t="s">
        <v>179</v>
      </c>
      <c r="D55" s="116"/>
      <c r="E55" s="116"/>
      <c r="F55" s="117" t="s">
        <v>31</v>
      </c>
      <c r="G55" s="117"/>
      <c r="H55" s="33" t="s">
        <v>9</v>
      </c>
      <c r="I55" s="35">
        <v>0</v>
      </c>
      <c r="J55" s="36"/>
      <c r="K55" s="23"/>
    </row>
    <row r="56" spans="2:11" s="32" customFormat="1" ht="122.4" customHeight="1" x14ac:dyDescent="0.9">
      <c r="B56" s="33">
        <v>20</v>
      </c>
      <c r="C56" s="116" t="s">
        <v>180</v>
      </c>
      <c r="D56" s="116"/>
      <c r="E56" s="116"/>
      <c r="F56" s="117" t="s">
        <v>32</v>
      </c>
      <c r="G56" s="117"/>
      <c r="H56" s="33" t="s">
        <v>9</v>
      </c>
      <c r="I56" s="32">
        <f>J20</f>
        <v>0</v>
      </c>
      <c r="J56" s="36"/>
      <c r="K56" s="33"/>
    </row>
    <row r="57" spans="2:11" s="32" customFormat="1" ht="103.75" customHeight="1" x14ac:dyDescent="0.9">
      <c r="B57" s="33">
        <v>21</v>
      </c>
      <c r="C57" s="116" t="s">
        <v>181</v>
      </c>
      <c r="D57" s="116"/>
      <c r="E57" s="116"/>
      <c r="F57" s="117" t="s">
        <v>33</v>
      </c>
      <c r="G57" s="117"/>
      <c r="H57" s="33" t="s">
        <v>9</v>
      </c>
      <c r="I57" s="33">
        <v>0</v>
      </c>
      <c r="J57" s="36"/>
      <c r="K57" s="33"/>
    </row>
    <row r="58" spans="2:11" s="32" customFormat="1" ht="214.75" customHeight="1" x14ac:dyDescent="0.9">
      <c r="B58" s="33">
        <v>22</v>
      </c>
      <c r="C58" s="116" t="s">
        <v>182</v>
      </c>
      <c r="D58" s="116"/>
      <c r="E58" s="116"/>
      <c r="F58" s="117" t="s">
        <v>34</v>
      </c>
      <c r="G58" s="117"/>
      <c r="H58" s="33" t="s">
        <v>9</v>
      </c>
      <c r="I58" s="33">
        <v>0</v>
      </c>
      <c r="J58" s="36"/>
      <c r="K58" s="33"/>
    </row>
    <row r="59" spans="2:11" s="32" customFormat="1" ht="32.15" customHeight="1" x14ac:dyDescent="0.9">
      <c r="B59" s="33">
        <v>23</v>
      </c>
      <c r="C59" s="113" t="s">
        <v>133</v>
      </c>
      <c r="D59" s="113"/>
      <c r="E59" s="113"/>
      <c r="F59" s="117"/>
      <c r="G59" s="117"/>
      <c r="H59" s="26"/>
      <c r="I59" s="33">
        <v>0</v>
      </c>
      <c r="J59" s="36"/>
      <c r="K59" s="33"/>
    </row>
    <row r="60" spans="2:11" s="32" customFormat="1" ht="64.400000000000006" customHeight="1" x14ac:dyDescent="0.9">
      <c r="B60" s="33">
        <v>24</v>
      </c>
      <c r="C60" s="116" t="s">
        <v>183</v>
      </c>
      <c r="D60" s="116"/>
      <c r="E60" s="116"/>
      <c r="F60" s="117" t="s">
        <v>35</v>
      </c>
      <c r="G60" s="117"/>
      <c r="H60" s="33"/>
      <c r="I60" s="33"/>
      <c r="J60" s="36"/>
      <c r="K60" s="24"/>
    </row>
    <row r="61" spans="2:11" s="32" customFormat="1" ht="102.65" customHeight="1" x14ac:dyDescent="0.9">
      <c r="B61" s="33">
        <v>25</v>
      </c>
      <c r="C61" s="116" t="s">
        <v>184</v>
      </c>
      <c r="D61" s="116"/>
      <c r="E61" s="116"/>
      <c r="F61" s="117" t="s">
        <v>36</v>
      </c>
      <c r="G61" s="117"/>
      <c r="H61" s="34" t="s">
        <v>22</v>
      </c>
      <c r="I61" s="35">
        <v>0</v>
      </c>
      <c r="J61" s="36"/>
      <c r="K61" s="23"/>
    </row>
    <row r="62" spans="2:11" s="32" customFormat="1" ht="216.65" customHeight="1" x14ac:dyDescent="0.9">
      <c r="B62" s="33">
        <v>26</v>
      </c>
      <c r="C62" s="116" t="s">
        <v>185</v>
      </c>
      <c r="D62" s="116"/>
      <c r="E62" s="116"/>
      <c r="F62" s="117" t="s">
        <v>37</v>
      </c>
      <c r="G62" s="117"/>
      <c r="H62" s="34" t="s">
        <v>22</v>
      </c>
      <c r="I62" s="33">
        <v>0</v>
      </c>
      <c r="J62" s="36"/>
      <c r="K62" s="33"/>
    </row>
    <row r="63" spans="2:11" s="32" customFormat="1" ht="180.65" customHeight="1" x14ac:dyDescent="0.9">
      <c r="B63" s="33">
        <v>27</v>
      </c>
      <c r="C63" s="116" t="s">
        <v>186</v>
      </c>
      <c r="D63" s="116"/>
      <c r="E63" s="116"/>
      <c r="F63" s="117" t="s">
        <v>38</v>
      </c>
      <c r="G63" s="117"/>
      <c r="H63" s="34" t="s">
        <v>9</v>
      </c>
      <c r="I63" s="33">
        <v>0</v>
      </c>
      <c r="J63" s="36"/>
      <c r="K63" s="33"/>
    </row>
    <row r="64" spans="2:11" s="32" customFormat="1" ht="153" customHeight="1" x14ac:dyDescent="0.9">
      <c r="B64" s="33">
        <v>28</v>
      </c>
      <c r="C64" s="116" t="s">
        <v>39</v>
      </c>
      <c r="D64" s="116"/>
      <c r="E64" s="116"/>
      <c r="F64" s="117" t="s">
        <v>40</v>
      </c>
      <c r="G64" s="117"/>
      <c r="H64" s="34" t="s">
        <v>9</v>
      </c>
      <c r="I64" s="33">
        <v>0</v>
      </c>
      <c r="J64" s="36"/>
      <c r="K64" s="33"/>
    </row>
    <row r="65" spans="2:11" s="32" customFormat="1" ht="111.65" customHeight="1" x14ac:dyDescent="0.9">
      <c r="B65" s="33">
        <v>29</v>
      </c>
      <c r="C65" s="116" t="s">
        <v>187</v>
      </c>
      <c r="D65" s="116"/>
      <c r="E65" s="116"/>
      <c r="F65" s="117" t="s">
        <v>41</v>
      </c>
      <c r="G65" s="117"/>
      <c r="H65" s="34" t="s">
        <v>9</v>
      </c>
      <c r="I65" s="35">
        <v>0</v>
      </c>
      <c r="J65" s="36"/>
      <c r="K65" s="33"/>
    </row>
    <row r="66" spans="2:11" s="32" customFormat="1" ht="241.75" customHeight="1" x14ac:dyDescent="0.9">
      <c r="B66" s="33">
        <v>30</v>
      </c>
      <c r="C66" s="116" t="s">
        <v>188</v>
      </c>
      <c r="D66" s="116"/>
      <c r="E66" s="116"/>
      <c r="F66" s="117" t="s">
        <v>42</v>
      </c>
      <c r="G66" s="117"/>
      <c r="H66" s="34" t="s">
        <v>22</v>
      </c>
      <c r="I66" s="35">
        <f>I67</f>
        <v>0</v>
      </c>
      <c r="J66" s="36"/>
      <c r="K66" s="33"/>
    </row>
    <row r="67" spans="2:11" s="32" customFormat="1" ht="249" customHeight="1" x14ac:dyDescent="0.9">
      <c r="B67" s="33">
        <v>31</v>
      </c>
      <c r="C67" s="116" t="s">
        <v>134</v>
      </c>
      <c r="D67" s="116"/>
      <c r="E67" s="116"/>
      <c r="F67" s="117" t="s">
        <v>43</v>
      </c>
      <c r="G67" s="117"/>
      <c r="H67" s="34" t="s">
        <v>44</v>
      </c>
      <c r="I67" s="35">
        <f>J108</f>
        <v>0</v>
      </c>
      <c r="J67" s="36"/>
      <c r="K67" s="33"/>
    </row>
    <row r="68" spans="2:11" s="32" customFormat="1" ht="138" customHeight="1" x14ac:dyDescent="0.9">
      <c r="B68" s="33">
        <v>32</v>
      </c>
      <c r="C68" s="116" t="s">
        <v>189</v>
      </c>
      <c r="D68" s="116"/>
      <c r="E68" s="116"/>
      <c r="F68" s="117" t="s">
        <v>45</v>
      </c>
      <c r="G68" s="117"/>
      <c r="H68" s="34" t="s">
        <v>46</v>
      </c>
      <c r="I68" s="35">
        <f>J99</f>
        <v>0</v>
      </c>
      <c r="J68" s="36"/>
      <c r="K68" s="33"/>
    </row>
    <row r="69" spans="2:11" s="32" customFormat="1" ht="166.75" customHeight="1" x14ac:dyDescent="0.9">
      <c r="B69" s="33">
        <v>33</v>
      </c>
      <c r="C69" s="116" t="s">
        <v>190</v>
      </c>
      <c r="D69" s="116"/>
      <c r="E69" s="116"/>
      <c r="F69" s="117" t="s">
        <v>47</v>
      </c>
      <c r="G69" s="117"/>
      <c r="H69" s="34" t="s">
        <v>44</v>
      </c>
      <c r="I69" s="35">
        <f>J103</f>
        <v>0</v>
      </c>
      <c r="J69" s="36"/>
      <c r="K69" s="33"/>
    </row>
    <row r="70" spans="2:11" s="32" customFormat="1" ht="165" customHeight="1" x14ac:dyDescent="0.9">
      <c r="B70" s="33">
        <v>34</v>
      </c>
      <c r="C70" s="116" t="s">
        <v>191</v>
      </c>
      <c r="D70" s="116"/>
      <c r="E70" s="116"/>
      <c r="F70" s="117" t="s">
        <v>48</v>
      </c>
      <c r="G70" s="117"/>
      <c r="H70" s="34" t="s">
        <v>20</v>
      </c>
      <c r="I70" s="33">
        <v>0</v>
      </c>
      <c r="J70" s="36"/>
      <c r="K70" s="33"/>
    </row>
    <row r="71" spans="2:11" s="32" customFormat="1" ht="409.5" customHeight="1" x14ac:dyDescent="0.9">
      <c r="B71" s="33">
        <v>35</v>
      </c>
      <c r="C71" s="116" t="s">
        <v>192</v>
      </c>
      <c r="D71" s="116"/>
      <c r="E71" s="116"/>
      <c r="F71" s="117" t="s">
        <v>49</v>
      </c>
      <c r="G71" s="117"/>
      <c r="H71" s="34" t="s">
        <v>16</v>
      </c>
      <c r="I71" s="33">
        <v>0</v>
      </c>
      <c r="J71" s="36"/>
      <c r="K71" s="33"/>
    </row>
    <row r="72" spans="2:11" s="32" customFormat="1" ht="201" customHeight="1" x14ac:dyDescent="0.9">
      <c r="B72" s="33">
        <v>36</v>
      </c>
      <c r="C72" s="116" t="s">
        <v>193</v>
      </c>
      <c r="D72" s="116"/>
      <c r="E72" s="116"/>
      <c r="F72" s="117" t="s">
        <v>50</v>
      </c>
      <c r="G72" s="117"/>
      <c r="H72" s="33" t="s">
        <v>13</v>
      </c>
      <c r="I72" s="33">
        <v>0</v>
      </c>
      <c r="J72" s="36"/>
      <c r="K72" s="33"/>
    </row>
    <row r="73" spans="2:11" s="32" customFormat="1" ht="201" customHeight="1" x14ac:dyDescent="0.9">
      <c r="B73" s="33">
        <v>37</v>
      </c>
      <c r="C73" s="116" t="s">
        <v>194</v>
      </c>
      <c r="D73" s="116"/>
      <c r="E73" s="116"/>
      <c r="F73" s="117" t="s">
        <v>51</v>
      </c>
      <c r="G73" s="117"/>
      <c r="H73" s="33" t="s">
        <v>13</v>
      </c>
      <c r="I73" s="33">
        <v>0</v>
      </c>
      <c r="J73" s="36"/>
      <c r="K73" s="33"/>
    </row>
    <row r="74" spans="2:11" s="32" customFormat="1" ht="141" customHeight="1" x14ac:dyDescent="0.9">
      <c r="B74" s="33">
        <v>38</v>
      </c>
      <c r="C74" s="116" t="s">
        <v>52</v>
      </c>
      <c r="D74" s="116"/>
      <c r="E74" s="116"/>
      <c r="F74" s="118" t="s">
        <v>53</v>
      </c>
      <c r="G74" s="118"/>
      <c r="H74" s="33" t="s">
        <v>13</v>
      </c>
      <c r="I74" s="30">
        <v>0</v>
      </c>
      <c r="J74" s="36"/>
      <c r="K74" s="33"/>
    </row>
    <row r="75" spans="2:11" s="32" customFormat="1" ht="228.65" customHeight="1" x14ac:dyDescent="0.9">
      <c r="B75" s="33">
        <v>39</v>
      </c>
      <c r="C75" s="116" t="s">
        <v>54</v>
      </c>
      <c r="D75" s="116"/>
      <c r="E75" s="116"/>
      <c r="F75" s="117" t="s">
        <v>55</v>
      </c>
      <c r="G75" s="117"/>
      <c r="H75" s="33" t="s">
        <v>13</v>
      </c>
      <c r="I75" s="30">
        <v>0</v>
      </c>
      <c r="J75" s="36"/>
      <c r="K75" s="33"/>
    </row>
    <row r="76" spans="2:11" s="32" customFormat="1" ht="228.65" customHeight="1" x14ac:dyDescent="0.9">
      <c r="B76" s="33">
        <v>40</v>
      </c>
      <c r="C76" s="107" t="s">
        <v>135</v>
      </c>
      <c r="D76" s="107"/>
      <c r="E76" s="107"/>
      <c r="F76" s="117" t="s">
        <v>57</v>
      </c>
      <c r="G76" s="117"/>
      <c r="H76" s="33" t="s">
        <v>58</v>
      </c>
      <c r="I76" s="30">
        <v>0</v>
      </c>
      <c r="J76" s="36"/>
      <c r="K76" s="33"/>
    </row>
    <row r="77" spans="2:11" s="32" customFormat="1" ht="228.65" customHeight="1" x14ac:dyDescent="0.9">
      <c r="B77" s="33">
        <v>41</v>
      </c>
      <c r="C77" s="116" t="s">
        <v>59</v>
      </c>
      <c r="D77" s="116"/>
      <c r="E77" s="116"/>
      <c r="F77" s="117" t="s">
        <v>60</v>
      </c>
      <c r="G77" s="117"/>
      <c r="H77" s="23" t="s">
        <v>61</v>
      </c>
      <c r="I77" s="33">
        <v>0</v>
      </c>
      <c r="J77" s="36"/>
      <c r="K77" s="33"/>
    </row>
    <row r="78" spans="2:11" s="32" customFormat="1" ht="201" customHeight="1" x14ac:dyDescent="0.9">
      <c r="B78" s="33">
        <v>42</v>
      </c>
      <c r="C78" s="107" t="s">
        <v>62</v>
      </c>
      <c r="D78" s="107"/>
      <c r="E78" s="107"/>
      <c r="F78" s="117" t="s">
        <v>63</v>
      </c>
      <c r="G78" s="117"/>
      <c r="H78" s="23" t="s">
        <v>61</v>
      </c>
      <c r="I78" s="33">
        <v>0</v>
      </c>
      <c r="J78" s="36"/>
      <c r="K78" s="33"/>
    </row>
    <row r="79" spans="2:11" s="32" customFormat="1" ht="145.65" customHeight="1" x14ac:dyDescent="0.9">
      <c r="B79" s="33">
        <v>43</v>
      </c>
      <c r="C79" s="116" t="s">
        <v>136</v>
      </c>
      <c r="D79" s="116"/>
      <c r="E79" s="116"/>
      <c r="F79" s="117" t="s">
        <v>63</v>
      </c>
      <c r="G79" s="117"/>
      <c r="H79" s="23" t="s">
        <v>22</v>
      </c>
      <c r="I79" s="33">
        <v>0</v>
      </c>
      <c r="J79" s="36"/>
      <c r="K79" s="33"/>
    </row>
    <row r="80" spans="2:11" s="32" customFormat="1" ht="161.5" customHeight="1" x14ac:dyDescent="0.9">
      <c r="B80" s="33">
        <v>44</v>
      </c>
      <c r="C80" s="116" t="s">
        <v>137</v>
      </c>
      <c r="D80" s="116"/>
      <c r="E80" s="116"/>
      <c r="F80" s="117" t="s">
        <v>66</v>
      </c>
      <c r="G80" s="117"/>
      <c r="H80" s="23" t="s">
        <v>13</v>
      </c>
      <c r="I80" s="33">
        <v>0</v>
      </c>
      <c r="J80" s="36"/>
      <c r="K80" s="33"/>
    </row>
    <row r="81" spans="2:11" s="32" customFormat="1" ht="161.5" customHeight="1" x14ac:dyDescent="0.9">
      <c r="B81" s="33">
        <v>45</v>
      </c>
      <c r="C81" s="116" t="s">
        <v>71</v>
      </c>
      <c r="D81" s="116"/>
      <c r="E81" s="116"/>
      <c r="F81" s="117" t="s">
        <v>72</v>
      </c>
      <c r="G81" s="117"/>
      <c r="H81" s="23" t="s">
        <v>67</v>
      </c>
      <c r="I81" s="33">
        <f>J19</f>
        <v>0</v>
      </c>
      <c r="J81" s="36"/>
      <c r="K81" s="33"/>
    </row>
    <row r="82" spans="2:11" s="32" customFormat="1" ht="136.4" customHeight="1" x14ac:dyDescent="0.9">
      <c r="B82" s="33">
        <v>46</v>
      </c>
      <c r="C82" s="116" t="s">
        <v>138</v>
      </c>
      <c r="D82" s="116"/>
      <c r="E82" s="116"/>
      <c r="F82" s="117" t="s">
        <v>92</v>
      </c>
      <c r="G82" s="117"/>
      <c r="H82" s="23" t="s">
        <v>13</v>
      </c>
      <c r="I82" s="35">
        <v>0</v>
      </c>
      <c r="J82" s="36"/>
      <c r="K82" s="33"/>
    </row>
    <row r="83" spans="2:11" s="32" customFormat="1" ht="168" customHeight="1" x14ac:dyDescent="0.9">
      <c r="B83" s="33">
        <v>47</v>
      </c>
      <c r="C83" s="116" t="s">
        <v>75</v>
      </c>
      <c r="D83" s="116"/>
      <c r="E83" s="116"/>
      <c r="F83" s="117" t="s">
        <v>76</v>
      </c>
      <c r="G83" s="117"/>
      <c r="H83" s="23" t="s">
        <v>58</v>
      </c>
      <c r="I83" s="35">
        <v>0</v>
      </c>
      <c r="J83" s="36"/>
      <c r="K83" s="33">
        <v>0</v>
      </c>
    </row>
    <row r="84" spans="2:11" s="32" customFormat="1" ht="176.4" customHeight="1" x14ac:dyDescent="0.9">
      <c r="B84" s="33">
        <v>48</v>
      </c>
      <c r="C84" s="116" t="s">
        <v>139</v>
      </c>
      <c r="D84" s="116"/>
      <c r="E84" s="116"/>
      <c r="F84" s="108" t="s">
        <v>69</v>
      </c>
      <c r="G84" s="109"/>
      <c r="H84" s="22" t="s">
        <v>140</v>
      </c>
      <c r="I84" s="38">
        <v>0</v>
      </c>
      <c r="J84" s="38"/>
      <c r="K84" s="38"/>
    </row>
    <row r="85" spans="2:11" s="32" customFormat="1" ht="162.65" customHeight="1" x14ac:dyDescent="0.9">
      <c r="B85" s="33">
        <v>49</v>
      </c>
      <c r="C85" s="107" t="s">
        <v>73</v>
      </c>
      <c r="D85" s="107"/>
      <c r="E85" s="107"/>
      <c r="F85" s="108" t="s">
        <v>141</v>
      </c>
      <c r="G85" s="109"/>
      <c r="H85" s="22" t="s">
        <v>11</v>
      </c>
      <c r="I85" s="22">
        <v>0</v>
      </c>
      <c r="J85" s="22"/>
      <c r="K85" s="22"/>
    </row>
    <row r="86" spans="2:11" s="32" customFormat="1" ht="196.4" customHeight="1" x14ac:dyDescent="0.9">
      <c r="B86" s="33">
        <v>50</v>
      </c>
      <c r="C86" s="107" t="s">
        <v>81</v>
      </c>
      <c r="D86" s="107"/>
      <c r="E86" s="107"/>
      <c r="F86" s="108" t="s">
        <v>94</v>
      </c>
      <c r="G86" s="109"/>
      <c r="H86" s="22" t="s">
        <v>140</v>
      </c>
      <c r="I86" s="22">
        <v>0</v>
      </c>
      <c r="J86" s="22"/>
      <c r="K86" s="22"/>
    </row>
    <row r="87" spans="2:11" s="32" customFormat="1" ht="23" x14ac:dyDescent="0.95">
      <c r="B87" s="110" t="s">
        <v>142</v>
      </c>
      <c r="C87" s="111"/>
      <c r="D87" s="112"/>
      <c r="E87" s="39" t="s">
        <v>143</v>
      </c>
      <c r="F87" s="39"/>
      <c r="G87" s="39" t="s">
        <v>144</v>
      </c>
      <c r="H87" s="39" t="s">
        <v>145</v>
      </c>
      <c r="I87" s="37" t="s">
        <v>146</v>
      </c>
      <c r="J87" s="39" t="s">
        <v>4</v>
      </c>
      <c r="K87" s="39" t="s">
        <v>3</v>
      </c>
    </row>
    <row r="88" spans="2:11" s="32" customFormat="1" ht="23" x14ac:dyDescent="0.95">
      <c r="B88" s="37"/>
      <c r="C88" s="37"/>
      <c r="D88" s="37"/>
      <c r="E88" s="39"/>
      <c r="F88" s="39"/>
      <c r="G88" s="39"/>
      <c r="H88" s="39"/>
      <c r="I88" s="37"/>
      <c r="J88" s="39"/>
      <c r="K88" s="39"/>
    </row>
    <row r="89" spans="2:11" s="32" customFormat="1" ht="14.4" customHeight="1" x14ac:dyDescent="0.95">
      <c r="B89" s="40"/>
      <c r="C89" s="37"/>
      <c r="D89" s="37"/>
      <c r="E89" s="39"/>
      <c r="F89" s="39"/>
      <c r="G89" s="39"/>
      <c r="H89" s="39"/>
      <c r="I89" s="37"/>
      <c r="J89" s="39"/>
      <c r="K89" s="39"/>
    </row>
    <row r="90" spans="2:11" s="32" customFormat="1" ht="23" x14ac:dyDescent="0.95">
      <c r="B90" s="113" t="s">
        <v>147</v>
      </c>
      <c r="C90" s="113"/>
      <c r="D90" s="113"/>
      <c r="E90" s="113"/>
      <c r="F90" s="41"/>
      <c r="G90" s="41"/>
      <c r="H90" s="41"/>
      <c r="I90" s="34"/>
      <c r="J90" s="40"/>
      <c r="K90" s="39"/>
    </row>
    <row r="91" spans="2:11" s="32" customFormat="1" ht="23" x14ac:dyDescent="0.95">
      <c r="B91" s="114" t="s">
        <v>119</v>
      </c>
      <c r="C91" s="114"/>
      <c r="D91" s="114"/>
      <c r="E91" s="37">
        <v>8</v>
      </c>
      <c r="F91" s="41"/>
      <c r="G91" s="34">
        <v>2</v>
      </c>
      <c r="H91" s="34">
        <v>2</v>
      </c>
      <c r="I91" s="42">
        <v>2</v>
      </c>
      <c r="J91" s="43">
        <f>I91*H91*G91*E91</f>
        <v>64</v>
      </c>
      <c r="K91" s="39"/>
    </row>
    <row r="92" spans="2:11" s="32" customFormat="1" ht="23" x14ac:dyDescent="0.95">
      <c r="B92" s="115" t="s">
        <v>148</v>
      </c>
      <c r="C92" s="115"/>
      <c r="D92" s="115"/>
      <c r="E92" s="31"/>
      <c r="F92" s="41"/>
      <c r="G92" s="41"/>
      <c r="H92" s="41"/>
      <c r="I92" s="42"/>
      <c r="J92" s="43">
        <f>SUM(J91:J91)</f>
        <v>64</v>
      </c>
      <c r="K92" s="34" t="s">
        <v>16</v>
      </c>
    </row>
    <row r="93" spans="2:11" s="32" customFormat="1" ht="23" x14ac:dyDescent="0.95">
      <c r="B93" s="34"/>
      <c r="C93" s="44"/>
      <c r="D93" s="34"/>
      <c r="E93" s="31"/>
      <c r="F93" s="41"/>
      <c r="G93" s="41"/>
      <c r="H93" s="41"/>
      <c r="I93" s="42"/>
      <c r="J93" s="34"/>
      <c r="K93" s="34"/>
    </row>
    <row r="94" spans="2:11" s="32" customFormat="1" x14ac:dyDescent="0.9">
      <c r="B94" s="24"/>
      <c r="C94" s="23"/>
      <c r="D94" s="23"/>
      <c r="E94" s="25"/>
      <c r="F94" s="25"/>
      <c r="G94" s="25"/>
      <c r="H94" s="25"/>
      <c r="I94" s="23"/>
      <c r="J94" s="25"/>
      <c r="K94" s="24"/>
    </row>
    <row r="95" spans="2:11" s="32" customFormat="1" x14ac:dyDescent="0.9">
      <c r="B95" s="104" t="s">
        <v>149</v>
      </c>
      <c r="C95" s="104"/>
      <c r="D95" s="104"/>
      <c r="E95" s="45"/>
      <c r="F95" s="45"/>
      <c r="G95" s="25"/>
      <c r="H95" s="25"/>
      <c r="I95" s="23"/>
      <c r="J95" s="25"/>
      <c r="K95" s="24"/>
    </row>
    <row r="96" spans="2:11" s="32" customFormat="1" x14ac:dyDescent="0.9">
      <c r="B96" s="101" t="s">
        <v>150</v>
      </c>
      <c r="C96" s="101"/>
      <c r="D96" s="101"/>
      <c r="E96" s="46"/>
      <c r="F96" s="46"/>
      <c r="G96" s="25"/>
      <c r="H96" s="25"/>
      <c r="I96" s="23"/>
      <c r="J96" s="47">
        <f>J24</f>
        <v>0</v>
      </c>
      <c r="K96" s="24"/>
    </row>
    <row r="97" spans="1:30" s="32" customFormat="1" x14ac:dyDescent="0.9">
      <c r="B97" s="101" t="s">
        <v>151</v>
      </c>
      <c r="C97" s="101"/>
      <c r="D97" s="101"/>
      <c r="E97" s="46"/>
      <c r="F97" s="46"/>
      <c r="G97" s="25"/>
      <c r="H97" s="25"/>
      <c r="I97" s="23"/>
      <c r="J97" s="47">
        <f>J96*0.1</f>
        <v>0</v>
      </c>
      <c r="K97" s="24"/>
    </row>
    <row r="98" spans="1:30" s="32" customFormat="1" x14ac:dyDescent="0.9">
      <c r="B98" s="105" t="s">
        <v>148</v>
      </c>
      <c r="C98" s="105"/>
      <c r="D98" s="105"/>
      <c r="E98" s="46"/>
      <c r="F98" s="46"/>
      <c r="G98" s="25"/>
      <c r="H98" s="25"/>
      <c r="I98" s="23"/>
      <c r="J98" s="47">
        <f>SUM(J96:J97)</f>
        <v>0</v>
      </c>
      <c r="K98" s="23" t="s">
        <v>20</v>
      </c>
    </row>
    <row r="99" spans="1:30" s="32" customFormat="1" x14ac:dyDescent="0.9">
      <c r="B99" s="105" t="s">
        <v>148</v>
      </c>
      <c r="C99" s="105"/>
      <c r="D99" s="105"/>
      <c r="E99" s="46"/>
      <c r="F99" s="46"/>
      <c r="G99" s="25"/>
      <c r="H99" s="25"/>
      <c r="I99" s="23"/>
      <c r="J99" s="47">
        <f>ROUND(J98,0)</f>
        <v>0</v>
      </c>
      <c r="K99" s="23" t="s">
        <v>20</v>
      </c>
    </row>
    <row r="100" spans="1:30" s="32" customFormat="1" x14ac:dyDescent="0.9">
      <c r="B100" s="104" t="s">
        <v>152</v>
      </c>
      <c r="C100" s="104"/>
      <c r="D100" s="104"/>
      <c r="E100" s="15"/>
      <c r="F100" s="25"/>
      <c r="G100" s="25"/>
      <c r="H100" s="25"/>
      <c r="I100" s="30"/>
      <c r="J100" s="23"/>
      <c r="K100" s="23"/>
    </row>
    <row r="101" spans="1:30" s="32" customFormat="1" x14ac:dyDescent="0.9">
      <c r="B101" s="101" t="s">
        <v>153</v>
      </c>
      <c r="C101" s="101"/>
      <c r="D101" s="101"/>
      <c r="E101" s="15"/>
      <c r="F101" s="15"/>
      <c r="G101" s="25"/>
      <c r="H101" s="25"/>
      <c r="I101" s="23"/>
      <c r="J101" s="47">
        <f>J25</f>
        <v>0</v>
      </c>
      <c r="K101" s="23"/>
    </row>
    <row r="102" spans="1:30" s="32" customFormat="1" x14ac:dyDescent="0.9">
      <c r="B102" s="101" t="s">
        <v>151</v>
      </c>
      <c r="C102" s="101"/>
      <c r="D102" s="101"/>
      <c r="E102" s="15"/>
      <c r="F102" s="15"/>
      <c r="G102" s="25"/>
      <c r="H102" s="25"/>
      <c r="I102" s="23"/>
      <c r="J102" s="47">
        <f>J101*0.1</f>
        <v>0</v>
      </c>
      <c r="K102" s="23"/>
    </row>
    <row r="103" spans="1:30" s="32" customFormat="1" x14ac:dyDescent="0.9">
      <c r="B103" s="105" t="s">
        <v>148</v>
      </c>
      <c r="C103" s="105"/>
      <c r="D103" s="105"/>
      <c r="E103" s="15"/>
      <c r="F103" s="15"/>
      <c r="G103" s="25"/>
      <c r="H103" s="25"/>
      <c r="I103" s="23"/>
      <c r="J103" s="47">
        <f>SUM(J101:J102)</f>
        <v>0</v>
      </c>
      <c r="K103" s="23" t="s">
        <v>9</v>
      </c>
    </row>
    <row r="104" spans="1:30" s="32" customFormat="1" x14ac:dyDescent="0.9">
      <c r="B104" s="16"/>
      <c r="C104" s="48"/>
      <c r="D104" s="48"/>
      <c r="E104" s="15"/>
      <c r="F104" s="15"/>
      <c r="G104" s="25"/>
      <c r="H104" s="25"/>
      <c r="I104" s="23"/>
      <c r="J104" s="47"/>
      <c r="K104" s="23"/>
    </row>
    <row r="105" spans="1:30" s="32" customFormat="1" x14ac:dyDescent="0.9">
      <c r="B105" s="106" t="s">
        <v>388</v>
      </c>
      <c r="C105" s="106"/>
      <c r="D105" s="106"/>
      <c r="E105" s="106"/>
      <c r="F105" s="15"/>
      <c r="G105" s="25"/>
      <c r="H105" s="25"/>
      <c r="I105" s="23"/>
      <c r="J105" s="47"/>
      <c r="K105" s="23"/>
    </row>
    <row r="106" spans="1:30" s="32" customFormat="1" x14ac:dyDescent="0.9">
      <c r="B106" s="101" t="s">
        <v>155</v>
      </c>
      <c r="C106" s="101"/>
      <c r="D106" s="101"/>
      <c r="E106" s="15"/>
      <c r="F106" s="15"/>
      <c r="G106" s="25"/>
      <c r="H106" s="25"/>
      <c r="I106" s="23"/>
      <c r="J106" s="47">
        <f>J103</f>
        <v>0</v>
      </c>
      <c r="K106" s="24" t="s">
        <v>9</v>
      </c>
    </row>
    <row r="107" spans="1:30" s="32" customFormat="1" x14ac:dyDescent="0.9">
      <c r="B107" s="101"/>
      <c r="C107" s="101"/>
      <c r="D107" s="101"/>
      <c r="E107" s="15"/>
      <c r="F107" s="15"/>
      <c r="G107" s="102">
        <v>0</v>
      </c>
      <c r="H107" s="102"/>
      <c r="I107" s="102"/>
      <c r="J107" s="47">
        <f>J106/0.3</f>
        <v>0</v>
      </c>
      <c r="K107" s="24"/>
    </row>
    <row r="108" spans="1:30" s="32" customFormat="1" x14ac:dyDescent="0.9">
      <c r="B108" s="101" t="s">
        <v>156</v>
      </c>
      <c r="C108" s="101"/>
      <c r="D108" s="101"/>
      <c r="E108" s="45"/>
      <c r="F108" s="45"/>
      <c r="G108" s="45"/>
      <c r="H108" s="25"/>
      <c r="I108" s="23"/>
      <c r="J108" s="47">
        <f>ROUND(J107,0)</f>
        <v>0</v>
      </c>
      <c r="K108" s="23" t="s">
        <v>22</v>
      </c>
    </row>
    <row r="109" spans="1:30" x14ac:dyDescent="0.9">
      <c r="B109" s="24"/>
      <c r="C109" s="23"/>
      <c r="D109" s="23"/>
      <c r="E109" s="25"/>
      <c r="F109" s="25"/>
      <c r="G109" s="25"/>
      <c r="H109" s="25"/>
      <c r="I109" s="23"/>
      <c r="J109" s="25"/>
      <c r="K109" s="25"/>
    </row>
    <row r="110" spans="1:30" x14ac:dyDescent="0.9">
      <c r="B110" s="104" t="s">
        <v>387</v>
      </c>
      <c r="C110" s="104"/>
      <c r="D110" s="104"/>
      <c r="E110" s="15"/>
      <c r="F110" s="15"/>
      <c r="G110" s="25"/>
      <c r="H110" s="25"/>
      <c r="I110" s="23"/>
      <c r="J110" s="25"/>
      <c r="K110" s="25"/>
    </row>
    <row r="111" spans="1:30" x14ac:dyDescent="0.9">
      <c r="B111" s="101" t="s">
        <v>160</v>
      </c>
      <c r="C111" s="101"/>
      <c r="D111" s="101"/>
      <c r="E111" s="15"/>
      <c r="F111" s="15"/>
      <c r="G111" s="102">
        <v>0</v>
      </c>
      <c r="H111" s="102"/>
      <c r="I111" s="102"/>
      <c r="J111" s="47">
        <f>J108*1</f>
        <v>0</v>
      </c>
      <c r="K111" s="23" t="s">
        <v>44</v>
      </c>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4" t="s">
        <v>159</v>
      </c>
      <c r="C114" s="104"/>
      <c r="D114" s="104"/>
      <c r="E114" s="15"/>
      <c r="F114" s="15"/>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1" t="s">
        <v>160</v>
      </c>
      <c r="C115" s="101"/>
      <c r="D115" s="101"/>
      <c r="E115" s="15"/>
      <c r="F115" s="15"/>
      <c r="G115" s="102">
        <v>0</v>
      </c>
      <c r="H115" s="102"/>
      <c r="I115" s="102"/>
      <c r="J115" s="47">
        <f>J112*1</f>
        <v>0</v>
      </c>
      <c r="K115" s="23" t="s">
        <v>44</v>
      </c>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x14ac:dyDescent="0.9">
      <c r="B117" s="103"/>
      <c r="C117" s="103"/>
      <c r="D117" s="103"/>
      <c r="E117" s="15"/>
      <c r="F117" s="15"/>
      <c r="G117" s="25"/>
      <c r="H117" s="25"/>
      <c r="I117" s="23"/>
      <c r="J117" s="24"/>
      <c r="K117" s="25"/>
    </row>
  </sheetData>
  <mergeCells count="144">
    <mergeCell ref="B15:K15"/>
    <mergeCell ref="C23:D23"/>
    <mergeCell ref="C24:D24"/>
    <mergeCell ref="C25:D25"/>
    <mergeCell ref="C26:D26"/>
    <mergeCell ref="C27:D27"/>
    <mergeCell ref="E10:K10"/>
    <mergeCell ref="B13:B14"/>
    <mergeCell ref="C13:C14"/>
    <mergeCell ref="D13:D14"/>
    <mergeCell ref="E13:E14"/>
    <mergeCell ref="G13:I13"/>
    <mergeCell ref="J13:J14"/>
    <mergeCell ref="K13:K14"/>
    <mergeCell ref="C38:E38"/>
    <mergeCell ref="F38:G38"/>
    <mergeCell ref="C39:E39"/>
    <mergeCell ref="F39:G39"/>
    <mergeCell ref="C40:E40"/>
    <mergeCell ref="F40:G40"/>
    <mergeCell ref="C28:D28"/>
    <mergeCell ref="C29:D29"/>
    <mergeCell ref="B34:J34"/>
    <mergeCell ref="C36:E36"/>
    <mergeCell ref="F36:G36"/>
    <mergeCell ref="C37:E37"/>
    <mergeCell ref="F37:G37"/>
    <mergeCell ref="C44:E44"/>
    <mergeCell ref="F44:G44"/>
    <mergeCell ref="C45:E45"/>
    <mergeCell ref="F45:G45"/>
    <mergeCell ref="C46:E46"/>
    <mergeCell ref="F46:G46"/>
    <mergeCell ref="C41:E41"/>
    <mergeCell ref="F41:G41"/>
    <mergeCell ref="C42:E42"/>
    <mergeCell ref="F42:G42"/>
    <mergeCell ref="C43:E43"/>
    <mergeCell ref="F43:G43"/>
    <mergeCell ref="C50:E50"/>
    <mergeCell ref="F50:G50"/>
    <mergeCell ref="C51:E51"/>
    <mergeCell ref="F51:G51"/>
    <mergeCell ref="C52:E52"/>
    <mergeCell ref="F52:G52"/>
    <mergeCell ref="C47:E47"/>
    <mergeCell ref="F47:G47"/>
    <mergeCell ref="C48:E48"/>
    <mergeCell ref="F48:G48"/>
    <mergeCell ref="C49:E49"/>
    <mergeCell ref="F49:G49"/>
    <mergeCell ref="C56:E56"/>
    <mergeCell ref="F56:G56"/>
    <mergeCell ref="C57:E57"/>
    <mergeCell ref="F57:G57"/>
    <mergeCell ref="C58:E58"/>
    <mergeCell ref="F58:G58"/>
    <mergeCell ref="C53:E53"/>
    <mergeCell ref="F53:G53"/>
    <mergeCell ref="C54:E54"/>
    <mergeCell ref="F54:G54"/>
    <mergeCell ref="C55:E55"/>
    <mergeCell ref="F55:G55"/>
    <mergeCell ref="C62:E62"/>
    <mergeCell ref="F62:G62"/>
    <mergeCell ref="C63:E63"/>
    <mergeCell ref="F63:G63"/>
    <mergeCell ref="C64:E64"/>
    <mergeCell ref="F64:G64"/>
    <mergeCell ref="C59:E59"/>
    <mergeCell ref="F59:G59"/>
    <mergeCell ref="C60:E60"/>
    <mergeCell ref="F60:G60"/>
    <mergeCell ref="C61:E61"/>
    <mergeCell ref="F61:G61"/>
    <mergeCell ref="C68:E68"/>
    <mergeCell ref="F68:G68"/>
    <mergeCell ref="C69:E69"/>
    <mergeCell ref="F69:G69"/>
    <mergeCell ref="C70:E70"/>
    <mergeCell ref="F70:G70"/>
    <mergeCell ref="C65:E65"/>
    <mergeCell ref="F65:G65"/>
    <mergeCell ref="C66:E66"/>
    <mergeCell ref="F66:G66"/>
    <mergeCell ref="C67:E67"/>
    <mergeCell ref="F67:G67"/>
    <mergeCell ref="C74:E74"/>
    <mergeCell ref="F74:G74"/>
    <mergeCell ref="C75:E75"/>
    <mergeCell ref="F75:G75"/>
    <mergeCell ref="C76:E76"/>
    <mergeCell ref="F76:G76"/>
    <mergeCell ref="C71:E71"/>
    <mergeCell ref="F71:G71"/>
    <mergeCell ref="C72:E72"/>
    <mergeCell ref="F72:G72"/>
    <mergeCell ref="C73:E73"/>
    <mergeCell ref="F73:G73"/>
    <mergeCell ref="C80:E80"/>
    <mergeCell ref="F80:G80"/>
    <mergeCell ref="C81:E81"/>
    <mergeCell ref="F81:G81"/>
    <mergeCell ref="C82:E82"/>
    <mergeCell ref="F82:G82"/>
    <mergeCell ref="C77:E77"/>
    <mergeCell ref="F77:G77"/>
    <mergeCell ref="C78:E78"/>
    <mergeCell ref="F78:G78"/>
    <mergeCell ref="C79:E79"/>
    <mergeCell ref="F79:G79"/>
    <mergeCell ref="C86:E86"/>
    <mergeCell ref="F86:G86"/>
    <mergeCell ref="B87:D87"/>
    <mergeCell ref="B90:E90"/>
    <mergeCell ref="B91:D91"/>
    <mergeCell ref="B92:D92"/>
    <mergeCell ref="C83:E83"/>
    <mergeCell ref="F83:G83"/>
    <mergeCell ref="C84:E84"/>
    <mergeCell ref="F84:G84"/>
    <mergeCell ref="C85:E85"/>
    <mergeCell ref="F85:G85"/>
    <mergeCell ref="B101:D101"/>
    <mergeCell ref="B102:D102"/>
    <mergeCell ref="B103:D103"/>
    <mergeCell ref="B105:E105"/>
    <mergeCell ref="B106:D106"/>
    <mergeCell ref="B107:D107"/>
    <mergeCell ref="B95:D95"/>
    <mergeCell ref="B96:D96"/>
    <mergeCell ref="B97:D97"/>
    <mergeCell ref="B98:D98"/>
    <mergeCell ref="B99:D99"/>
    <mergeCell ref="B100:D100"/>
    <mergeCell ref="B115:D115"/>
    <mergeCell ref="G115:I115"/>
    <mergeCell ref="B117:D117"/>
    <mergeCell ref="G107:I107"/>
    <mergeCell ref="B108:D108"/>
    <mergeCell ref="B110:D110"/>
    <mergeCell ref="B111:D111"/>
    <mergeCell ref="G111:I111"/>
    <mergeCell ref="B114:D114"/>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C7555-BFC4-43B6-8B1E-0B0F0C4BF30D}">
  <sheetPr>
    <tabColor rgb="FFFFFF00"/>
    <pageSetUpPr fitToPage="1"/>
  </sheetPr>
  <dimension ref="A1:AD117"/>
  <sheetViews>
    <sheetView view="pageBreakPreview" zoomScale="40" zoomScaleNormal="63" zoomScaleSheetLayoutView="40" workbookViewId="0">
      <selection activeCell="E20" sqref="E20"/>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438</v>
      </c>
    </row>
    <row r="6" spans="1:11" ht="21" customHeight="1" x14ac:dyDescent="0.9">
      <c r="B6" s="15" t="s">
        <v>102</v>
      </c>
      <c r="C6" s="16"/>
    </row>
    <row r="7" spans="1:11" ht="21" customHeight="1" x14ac:dyDescent="0.9">
      <c r="B7" s="15" t="s">
        <v>103</v>
      </c>
      <c r="C7" s="16">
        <v>1</v>
      </c>
    </row>
    <row r="8" spans="1:11" ht="21" customHeight="1" x14ac:dyDescent="0.9">
      <c r="B8" s="15" t="s">
        <v>104</v>
      </c>
      <c r="C8" s="16" t="s">
        <v>417</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429</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8.3+3.5+3.5</f>
        <v>15.3</v>
      </c>
      <c r="H16" s="23"/>
      <c r="I16" s="24"/>
      <c r="J16" s="23"/>
      <c r="K16" s="23" t="s">
        <v>213</v>
      </c>
    </row>
    <row r="17" spans="2:11" ht="56.15" customHeight="1" x14ac:dyDescent="0.9">
      <c r="B17" s="108" t="s">
        <v>439</v>
      </c>
      <c r="C17" s="126"/>
      <c r="D17" s="126"/>
      <c r="E17" s="126"/>
      <c r="F17" s="126"/>
      <c r="G17" s="126"/>
      <c r="H17" s="126"/>
      <c r="I17" s="126"/>
      <c r="J17" s="126"/>
      <c r="K17" s="109"/>
    </row>
    <row r="18" spans="2:11" ht="56.15" customHeight="1" x14ac:dyDescent="0.9">
      <c r="B18" s="22"/>
      <c r="C18" s="22"/>
      <c r="D18" s="22"/>
      <c r="E18" s="22"/>
      <c r="F18" s="22"/>
      <c r="G18" s="22"/>
      <c r="H18" s="55"/>
      <c r="I18" s="55"/>
      <c r="J18" s="22"/>
      <c r="K18" s="22"/>
    </row>
    <row r="19" spans="2:11" ht="56.15" customHeight="1" x14ac:dyDescent="0.9">
      <c r="B19" s="22"/>
      <c r="C19" s="22"/>
      <c r="D19" s="22"/>
      <c r="E19" s="22"/>
      <c r="F19" s="22"/>
      <c r="G19" s="22"/>
      <c r="H19" s="22"/>
      <c r="I19" s="55"/>
      <c r="J19" s="22"/>
      <c r="K19" s="22"/>
    </row>
    <row r="20" spans="2:11" ht="68.400000000000006" customHeight="1" x14ac:dyDescent="0.9">
      <c r="B20" s="23"/>
      <c r="C20" s="23"/>
      <c r="D20" s="23"/>
      <c r="E20" s="23"/>
      <c r="F20" s="23"/>
      <c r="G20" s="23"/>
      <c r="H20" s="23"/>
      <c r="I20" s="23"/>
      <c r="J20" s="23"/>
      <c r="K20" s="23"/>
    </row>
    <row r="21" spans="2:11" x14ac:dyDescent="0.9">
      <c r="B21" s="24"/>
      <c r="C21" s="23"/>
      <c r="D21" s="23"/>
      <c r="E21" s="25"/>
      <c r="F21" s="25"/>
      <c r="G21" s="25"/>
      <c r="H21" s="25"/>
      <c r="I21" s="25"/>
      <c r="J21" s="25"/>
      <c r="K21" s="24"/>
    </row>
    <row r="22" spans="2:11" ht="22.5" customHeight="1" x14ac:dyDescent="0.9">
      <c r="B22" s="26" t="s">
        <v>120</v>
      </c>
      <c r="C22" s="16"/>
      <c r="D22" s="16"/>
      <c r="E22" s="27"/>
      <c r="F22" s="27"/>
      <c r="G22" s="28"/>
      <c r="H22" s="25"/>
      <c r="I22" s="21"/>
      <c r="J22" s="29"/>
      <c r="K22" s="24"/>
    </row>
    <row r="23" spans="2:11" ht="22.5" customHeight="1" x14ac:dyDescent="0.9">
      <c r="B23" s="26"/>
      <c r="C23" s="123" t="s">
        <v>121</v>
      </c>
      <c r="D23" s="123"/>
      <c r="E23" s="27"/>
      <c r="F23" s="27"/>
      <c r="G23" s="28"/>
      <c r="H23" s="25"/>
      <c r="I23" s="16" t="s">
        <v>13</v>
      </c>
      <c r="J23" s="29">
        <v>0</v>
      </c>
      <c r="K23" s="24"/>
    </row>
    <row r="24" spans="2:11" ht="22.5" customHeight="1" x14ac:dyDescent="0.9">
      <c r="B24" s="26"/>
      <c r="C24" s="119" t="s">
        <v>122</v>
      </c>
      <c r="D24" s="119"/>
      <c r="E24" s="22"/>
      <c r="F24" s="22"/>
      <c r="G24" s="23"/>
      <c r="H24" s="23"/>
      <c r="I24" s="16" t="s">
        <v>13</v>
      </c>
      <c r="J24" s="29">
        <v>0</v>
      </c>
      <c r="K24" s="24"/>
    </row>
    <row r="25" spans="2:11" ht="22.5" customHeight="1" x14ac:dyDescent="0.9">
      <c r="B25" s="26"/>
      <c r="C25" s="119" t="s">
        <v>123</v>
      </c>
      <c r="D25" s="119"/>
      <c r="E25" s="22"/>
      <c r="F25" s="22"/>
      <c r="G25" s="23"/>
      <c r="H25" s="23"/>
      <c r="I25" s="16" t="s">
        <v>61</v>
      </c>
      <c r="J25" s="29">
        <v>0</v>
      </c>
      <c r="K25" s="24"/>
    </row>
    <row r="26" spans="2:11" ht="22.5" customHeight="1" x14ac:dyDescent="0.9">
      <c r="B26" s="26"/>
      <c r="C26" s="119" t="s">
        <v>124</v>
      </c>
      <c r="D26" s="119"/>
      <c r="E26" s="22"/>
      <c r="F26" s="22"/>
      <c r="G26" s="23"/>
      <c r="H26" s="23"/>
      <c r="I26" s="16" t="s">
        <v>61</v>
      </c>
      <c r="J26" s="29">
        <v>0</v>
      </c>
      <c r="K26" s="24"/>
    </row>
    <row r="27" spans="2:11" ht="22.5" customHeight="1" x14ac:dyDescent="0.9">
      <c r="B27" s="26"/>
      <c r="C27" s="106" t="s">
        <v>125</v>
      </c>
      <c r="D27" s="106"/>
      <c r="E27" s="22"/>
      <c r="F27" s="22"/>
      <c r="G27" s="23"/>
      <c r="H27" s="23"/>
      <c r="I27" s="16" t="s">
        <v>61</v>
      </c>
      <c r="J27" s="29">
        <v>0</v>
      </c>
      <c r="K27" s="24"/>
    </row>
    <row r="28" spans="2:11" ht="22.5" customHeight="1" x14ac:dyDescent="0.9">
      <c r="B28" s="26"/>
      <c r="C28" s="119" t="s">
        <v>126</v>
      </c>
      <c r="D28" s="119"/>
      <c r="E28" s="22"/>
      <c r="F28" s="22"/>
      <c r="G28" s="23"/>
      <c r="H28" s="23"/>
      <c r="I28" s="16" t="s">
        <v>16</v>
      </c>
      <c r="J28" s="29">
        <v>0</v>
      </c>
      <c r="K28" s="24"/>
    </row>
    <row r="29" spans="2:11" ht="22.5" customHeight="1" x14ac:dyDescent="0.9">
      <c r="B29" s="24"/>
      <c r="C29" s="102"/>
      <c r="D29" s="102"/>
      <c r="E29" s="25"/>
      <c r="F29" s="25"/>
      <c r="G29" s="25"/>
      <c r="H29" s="25"/>
      <c r="I29" s="25"/>
      <c r="J29" s="29"/>
      <c r="K29" s="24"/>
    </row>
    <row r="30" spans="2:11" ht="21.65" customHeight="1" x14ac:dyDescent="0.9">
      <c r="B30" s="24"/>
      <c r="C30" s="25"/>
      <c r="D30" s="25"/>
      <c r="E30" s="25"/>
      <c r="F30" s="25"/>
      <c r="G30" s="25"/>
      <c r="H30" s="25"/>
      <c r="I30" s="25"/>
      <c r="J30" s="29"/>
      <c r="K30" s="30"/>
    </row>
    <row r="31" spans="2:11" ht="21.65" customHeight="1" x14ac:dyDescent="0.9">
      <c r="B31" s="22"/>
      <c r="C31" s="25"/>
      <c r="D31" s="25"/>
      <c r="E31" s="25"/>
      <c r="F31" s="25"/>
      <c r="G31" s="25"/>
      <c r="H31" s="25"/>
      <c r="I31" s="25"/>
      <c r="J31" s="29"/>
      <c r="K31" s="30"/>
    </row>
    <row r="32" spans="2:11" x14ac:dyDescent="0.9">
      <c r="B32" s="22"/>
      <c r="C32" s="22"/>
      <c r="D32" s="22"/>
      <c r="E32" s="22"/>
      <c r="F32" s="22"/>
      <c r="G32" s="25"/>
      <c r="H32" s="25"/>
      <c r="I32" s="25"/>
      <c r="J32" s="30"/>
      <c r="K32" s="24"/>
    </row>
    <row r="33" spans="2:11" x14ac:dyDescent="0.9">
      <c r="B33" s="24"/>
      <c r="C33" s="23"/>
      <c r="D33" s="23"/>
      <c r="E33" s="25"/>
      <c r="F33" s="25"/>
      <c r="G33" s="25"/>
      <c r="H33" s="25"/>
      <c r="I33" s="25"/>
      <c r="J33" s="25"/>
      <c r="K33" s="24"/>
    </row>
    <row r="34" spans="2:11" ht="23" x14ac:dyDescent="0.9">
      <c r="B34" s="120" t="s">
        <v>127</v>
      </c>
      <c r="C34" s="120"/>
      <c r="D34" s="120"/>
      <c r="E34" s="120"/>
      <c r="F34" s="120"/>
      <c r="G34" s="120"/>
      <c r="H34" s="120"/>
      <c r="I34" s="120"/>
      <c r="J34" s="120"/>
      <c r="K34" s="24"/>
    </row>
    <row r="35" spans="2:11" x14ac:dyDescent="0.9">
      <c r="B35" s="23"/>
      <c r="C35" s="23"/>
      <c r="D35" s="23"/>
      <c r="E35" s="25"/>
      <c r="F35" s="25"/>
      <c r="G35" s="25"/>
      <c r="H35" s="25"/>
      <c r="I35" s="25"/>
      <c r="J35" s="25"/>
      <c r="K35" s="24"/>
    </row>
    <row r="36" spans="2:11" s="32" customFormat="1" ht="29.15" customHeight="1" x14ac:dyDescent="0.9">
      <c r="B36" s="27" t="s">
        <v>0</v>
      </c>
      <c r="C36" s="121" t="s">
        <v>1</v>
      </c>
      <c r="D36" s="121"/>
      <c r="E36" s="121"/>
      <c r="F36" s="121" t="s">
        <v>2</v>
      </c>
      <c r="G36" s="121"/>
      <c r="H36" s="16" t="s">
        <v>3</v>
      </c>
      <c r="I36" s="16" t="s">
        <v>4</v>
      </c>
      <c r="J36" s="16" t="s">
        <v>128</v>
      </c>
      <c r="K36" s="16" t="s">
        <v>129</v>
      </c>
    </row>
    <row r="37" spans="2:11" s="32" customFormat="1" ht="162" customHeight="1" x14ac:dyDescent="0.9">
      <c r="B37" s="33">
        <v>1</v>
      </c>
      <c r="C37" s="116" t="s">
        <v>162</v>
      </c>
      <c r="D37" s="116"/>
      <c r="E37" s="116"/>
      <c r="F37" s="117" t="s">
        <v>6</v>
      </c>
      <c r="G37" s="117"/>
      <c r="H37" s="34" t="s">
        <v>130</v>
      </c>
      <c r="I37" s="35">
        <v>0</v>
      </c>
      <c r="J37" s="36"/>
      <c r="K37" s="33"/>
    </row>
    <row r="38" spans="2:11" s="32" customFormat="1" ht="209.5" customHeight="1" x14ac:dyDescent="0.9">
      <c r="B38" s="33">
        <v>2</v>
      </c>
      <c r="C38" s="116" t="s">
        <v>163</v>
      </c>
      <c r="D38" s="116"/>
      <c r="E38" s="116"/>
      <c r="F38" s="117" t="s">
        <v>8</v>
      </c>
      <c r="G38" s="117"/>
      <c r="H38" s="33" t="s">
        <v>9</v>
      </c>
      <c r="I38" s="33">
        <v>0</v>
      </c>
      <c r="J38" s="36"/>
      <c r="K38" s="33"/>
    </row>
    <row r="39" spans="2:11" s="32" customFormat="1" ht="236.5" customHeight="1" x14ac:dyDescent="0.9">
      <c r="B39" s="33">
        <v>3</v>
      </c>
      <c r="C39" s="116" t="s">
        <v>164</v>
      </c>
      <c r="D39" s="116"/>
      <c r="E39" s="116"/>
      <c r="F39" s="117" t="s">
        <v>10</v>
      </c>
      <c r="G39" s="117"/>
      <c r="H39" s="33" t="s">
        <v>11</v>
      </c>
      <c r="I39" s="33">
        <v>0</v>
      </c>
      <c r="J39" s="36"/>
      <c r="K39" s="33"/>
    </row>
    <row r="40" spans="2:11" s="32" customFormat="1" ht="195" customHeight="1" x14ac:dyDescent="0.9">
      <c r="B40" s="33">
        <v>4</v>
      </c>
      <c r="C40" s="116" t="s">
        <v>165</v>
      </c>
      <c r="D40" s="116"/>
      <c r="E40" s="116"/>
      <c r="F40" s="117" t="s">
        <v>12</v>
      </c>
      <c r="G40" s="117"/>
      <c r="H40" s="33" t="s">
        <v>13</v>
      </c>
      <c r="I40" s="33">
        <v>0</v>
      </c>
      <c r="J40" s="36"/>
      <c r="K40" s="33"/>
    </row>
    <row r="41" spans="2:11" s="32" customFormat="1" ht="88.4" customHeight="1" x14ac:dyDescent="0.9">
      <c r="B41" s="33">
        <v>5</v>
      </c>
      <c r="C41" s="116" t="s">
        <v>166</v>
      </c>
      <c r="D41" s="116"/>
      <c r="E41" s="116"/>
      <c r="F41" s="117" t="s">
        <v>14</v>
      </c>
      <c r="G41" s="117"/>
      <c r="H41" s="33" t="s">
        <v>9</v>
      </c>
      <c r="I41" s="35">
        <f>J16</f>
        <v>0</v>
      </c>
      <c r="J41" s="36"/>
      <c r="K41" s="33"/>
    </row>
    <row r="42" spans="2:11" s="32" customFormat="1" ht="272.5" customHeight="1" x14ac:dyDescent="0.9">
      <c r="B42" s="33">
        <v>6</v>
      </c>
      <c r="C42" s="116" t="s">
        <v>167</v>
      </c>
      <c r="D42" s="116"/>
      <c r="E42" s="116"/>
      <c r="F42" s="117" t="s">
        <v>15</v>
      </c>
      <c r="G42" s="117"/>
      <c r="H42" s="34" t="s">
        <v>16</v>
      </c>
      <c r="I42" s="35">
        <f>J92</f>
        <v>0</v>
      </c>
      <c r="J42" s="36"/>
      <c r="K42" s="33"/>
    </row>
    <row r="43" spans="2:11" s="32" customFormat="1" ht="192" customHeight="1" x14ac:dyDescent="0.9">
      <c r="B43" s="33">
        <v>7</v>
      </c>
      <c r="C43" s="116" t="s">
        <v>168</v>
      </c>
      <c r="D43" s="116"/>
      <c r="E43" s="116"/>
      <c r="F43" s="117" t="s">
        <v>17</v>
      </c>
      <c r="G43" s="117"/>
      <c r="H43" s="34" t="s">
        <v>18</v>
      </c>
      <c r="I43" s="33">
        <v>0</v>
      </c>
      <c r="J43" s="36"/>
      <c r="K43" s="33"/>
    </row>
    <row r="44" spans="2:11" s="32" customFormat="1" ht="232.75" customHeight="1" x14ac:dyDescent="0.9">
      <c r="B44" s="33">
        <v>8</v>
      </c>
      <c r="C44" s="116" t="s">
        <v>169</v>
      </c>
      <c r="D44" s="116"/>
      <c r="E44" s="116"/>
      <c r="F44" s="117" t="s">
        <v>161</v>
      </c>
      <c r="G44" s="117"/>
      <c r="H44" s="34" t="s">
        <v>20</v>
      </c>
      <c r="I44" s="33">
        <v>0</v>
      </c>
      <c r="J44" s="36"/>
      <c r="K44" s="33"/>
    </row>
    <row r="45" spans="2:11" s="32" customFormat="1" ht="292.5" customHeight="1" x14ac:dyDescent="0.9">
      <c r="B45" s="33">
        <v>9</v>
      </c>
      <c r="C45" s="116" t="s">
        <v>170</v>
      </c>
      <c r="D45" s="116"/>
      <c r="E45" s="116"/>
      <c r="F45" s="117" t="s">
        <v>21</v>
      </c>
      <c r="G45" s="117"/>
      <c r="H45" s="34" t="s">
        <v>22</v>
      </c>
      <c r="I45" s="33">
        <v>0</v>
      </c>
      <c r="J45" s="36"/>
      <c r="K45" s="33"/>
    </row>
    <row r="46" spans="2:11" s="32" customFormat="1" ht="262.64999999999998" customHeight="1" x14ac:dyDescent="0.9">
      <c r="B46" s="33">
        <v>10</v>
      </c>
      <c r="C46" s="116" t="s">
        <v>171</v>
      </c>
      <c r="D46" s="116"/>
      <c r="E46" s="116"/>
      <c r="F46" s="117" t="s">
        <v>23</v>
      </c>
      <c r="G46" s="117"/>
      <c r="H46" s="34" t="s">
        <v>22</v>
      </c>
      <c r="I46" s="33">
        <v>0</v>
      </c>
      <c r="J46" s="36"/>
      <c r="K46" s="33"/>
    </row>
    <row r="47" spans="2:11" s="32" customFormat="1" ht="249" customHeight="1" x14ac:dyDescent="0.9">
      <c r="B47" s="33">
        <v>11</v>
      </c>
      <c r="C47" s="116" t="s">
        <v>172</v>
      </c>
      <c r="D47" s="116"/>
      <c r="E47" s="116"/>
      <c r="F47" s="117" t="s">
        <v>24</v>
      </c>
      <c r="G47" s="117"/>
      <c r="H47" s="34" t="s">
        <v>22</v>
      </c>
      <c r="I47" s="33">
        <v>0</v>
      </c>
      <c r="J47" s="36"/>
      <c r="K47" s="33"/>
    </row>
    <row r="48" spans="2:11" s="32" customFormat="1" ht="145.65" customHeight="1" x14ac:dyDescent="0.9">
      <c r="B48" s="33">
        <v>12</v>
      </c>
      <c r="C48" s="116" t="s">
        <v>173</v>
      </c>
      <c r="D48" s="116"/>
      <c r="E48" s="116"/>
      <c r="F48" s="117" t="s">
        <v>25</v>
      </c>
      <c r="G48" s="117"/>
      <c r="H48" s="34" t="s">
        <v>22</v>
      </c>
      <c r="I48" s="33">
        <f>J17</f>
        <v>0</v>
      </c>
      <c r="J48" s="36"/>
      <c r="K48" s="33"/>
    </row>
    <row r="49" spans="2:11" s="32" customFormat="1" ht="282.64999999999998" customHeight="1" x14ac:dyDescent="0.9">
      <c r="B49" s="33">
        <v>13</v>
      </c>
      <c r="C49" s="116" t="s">
        <v>174</v>
      </c>
      <c r="D49" s="116"/>
      <c r="E49" s="116"/>
      <c r="F49" s="117" t="s">
        <v>26</v>
      </c>
      <c r="G49" s="117"/>
      <c r="H49" s="34" t="s">
        <v>22</v>
      </c>
      <c r="I49" s="33">
        <f>J18</f>
        <v>0</v>
      </c>
      <c r="J49" s="36"/>
      <c r="K49" s="33"/>
    </row>
    <row r="50" spans="2:11" s="32" customFormat="1" ht="166.75" customHeight="1" x14ac:dyDescent="0.9">
      <c r="B50" s="33">
        <v>14</v>
      </c>
      <c r="C50" s="116" t="s">
        <v>175</v>
      </c>
      <c r="D50" s="116"/>
      <c r="E50" s="116"/>
      <c r="F50" s="117" t="s">
        <v>27</v>
      </c>
      <c r="G50" s="117"/>
      <c r="H50" s="34" t="s">
        <v>22</v>
      </c>
      <c r="I50" s="33">
        <v>0</v>
      </c>
      <c r="J50" s="36"/>
      <c r="K50" s="33"/>
    </row>
    <row r="51" spans="2:11" s="32" customFormat="1" ht="270.64999999999998" customHeight="1" x14ac:dyDescent="0.9">
      <c r="B51" s="33">
        <v>15</v>
      </c>
      <c r="C51" s="116" t="s">
        <v>176</v>
      </c>
      <c r="D51" s="116"/>
      <c r="E51" s="116"/>
      <c r="F51" s="117" t="s">
        <v>28</v>
      </c>
      <c r="G51" s="117"/>
      <c r="H51" s="33" t="s">
        <v>9</v>
      </c>
      <c r="I51" s="33">
        <v>0</v>
      </c>
      <c r="J51" s="36"/>
      <c r="K51" s="33"/>
    </row>
    <row r="52" spans="2:11" s="32" customFormat="1" ht="267" customHeight="1" x14ac:dyDescent="0.9">
      <c r="B52" s="33">
        <v>16</v>
      </c>
      <c r="C52" s="116" t="s">
        <v>177</v>
      </c>
      <c r="D52" s="116"/>
      <c r="E52" s="116"/>
      <c r="F52" s="117" t="s">
        <v>29</v>
      </c>
      <c r="G52" s="117"/>
      <c r="H52" s="33" t="s">
        <v>13</v>
      </c>
      <c r="I52" s="33">
        <v>0</v>
      </c>
      <c r="J52" s="36"/>
      <c r="K52" s="33"/>
    </row>
    <row r="53" spans="2:11" s="32" customFormat="1" ht="52.75" customHeight="1" x14ac:dyDescent="0.9">
      <c r="B53" s="33">
        <v>17</v>
      </c>
      <c r="C53" s="113" t="s">
        <v>131</v>
      </c>
      <c r="D53" s="113"/>
      <c r="E53" s="113"/>
      <c r="F53" s="117" t="s">
        <v>132</v>
      </c>
      <c r="G53" s="117"/>
      <c r="H53" s="37"/>
      <c r="I53" s="33">
        <v>0</v>
      </c>
      <c r="J53" s="36"/>
      <c r="K53" s="33"/>
    </row>
    <row r="54" spans="2:11" s="32" customFormat="1" ht="87" customHeight="1" x14ac:dyDescent="0.9">
      <c r="B54" s="33">
        <v>18</v>
      </c>
      <c r="C54" s="116" t="s">
        <v>178</v>
      </c>
      <c r="D54" s="116"/>
      <c r="E54" s="116"/>
      <c r="F54" s="117" t="s">
        <v>30</v>
      </c>
      <c r="G54" s="117"/>
      <c r="H54" s="33" t="s">
        <v>9</v>
      </c>
      <c r="I54" s="33">
        <v>0</v>
      </c>
      <c r="J54" s="36"/>
      <c r="K54" s="33"/>
    </row>
    <row r="55" spans="2:11" s="32" customFormat="1" ht="163.4" customHeight="1" x14ac:dyDescent="0.9">
      <c r="B55" s="33">
        <v>19</v>
      </c>
      <c r="C55" s="116" t="s">
        <v>179</v>
      </c>
      <c r="D55" s="116"/>
      <c r="E55" s="116"/>
      <c r="F55" s="117" t="s">
        <v>31</v>
      </c>
      <c r="G55" s="117"/>
      <c r="H55" s="33" t="s">
        <v>9</v>
      </c>
      <c r="I55" s="35">
        <v>0</v>
      </c>
      <c r="J55" s="36"/>
      <c r="K55" s="23"/>
    </row>
    <row r="56" spans="2:11" s="32" customFormat="1" ht="122.4" customHeight="1" x14ac:dyDescent="0.9">
      <c r="B56" s="33">
        <v>20</v>
      </c>
      <c r="C56" s="116" t="s">
        <v>180</v>
      </c>
      <c r="D56" s="116"/>
      <c r="E56" s="116"/>
      <c r="F56" s="117" t="s">
        <v>32</v>
      </c>
      <c r="G56" s="117"/>
      <c r="H56" s="33" t="s">
        <v>9</v>
      </c>
      <c r="I56" s="32">
        <f>J20</f>
        <v>0</v>
      </c>
      <c r="J56" s="36"/>
      <c r="K56" s="33"/>
    </row>
    <row r="57" spans="2:11" s="32" customFormat="1" ht="103.75" customHeight="1" x14ac:dyDescent="0.9">
      <c r="B57" s="33">
        <v>21</v>
      </c>
      <c r="C57" s="116" t="s">
        <v>181</v>
      </c>
      <c r="D57" s="116"/>
      <c r="E57" s="116"/>
      <c r="F57" s="117" t="s">
        <v>33</v>
      </c>
      <c r="G57" s="117"/>
      <c r="H57" s="33" t="s">
        <v>9</v>
      </c>
      <c r="I57" s="33">
        <v>0</v>
      </c>
      <c r="J57" s="36"/>
      <c r="K57" s="33"/>
    </row>
    <row r="58" spans="2:11" s="32" customFormat="1" ht="214.75" customHeight="1" x14ac:dyDescent="0.9">
      <c r="B58" s="33">
        <v>22</v>
      </c>
      <c r="C58" s="116" t="s">
        <v>182</v>
      </c>
      <c r="D58" s="116"/>
      <c r="E58" s="116"/>
      <c r="F58" s="117" t="s">
        <v>34</v>
      </c>
      <c r="G58" s="117"/>
      <c r="H58" s="33" t="s">
        <v>9</v>
      </c>
      <c r="I58" s="33">
        <v>0</v>
      </c>
      <c r="J58" s="36"/>
      <c r="K58" s="33"/>
    </row>
    <row r="59" spans="2:11" s="32" customFormat="1" ht="32.15" customHeight="1" x14ac:dyDescent="0.9">
      <c r="B59" s="33">
        <v>23</v>
      </c>
      <c r="C59" s="113" t="s">
        <v>133</v>
      </c>
      <c r="D59" s="113"/>
      <c r="E59" s="113"/>
      <c r="F59" s="117"/>
      <c r="G59" s="117"/>
      <c r="H59" s="26"/>
      <c r="I59" s="33">
        <v>0</v>
      </c>
      <c r="J59" s="36"/>
      <c r="K59" s="33"/>
    </row>
    <row r="60" spans="2:11" s="32" customFormat="1" ht="64.400000000000006" customHeight="1" x14ac:dyDescent="0.9">
      <c r="B60" s="33">
        <v>24</v>
      </c>
      <c r="C60" s="116" t="s">
        <v>183</v>
      </c>
      <c r="D60" s="116"/>
      <c r="E60" s="116"/>
      <c r="F60" s="117" t="s">
        <v>35</v>
      </c>
      <c r="G60" s="117"/>
      <c r="H60" s="33"/>
      <c r="I60" s="33"/>
      <c r="J60" s="36"/>
      <c r="K60" s="24"/>
    </row>
    <row r="61" spans="2:11" s="32" customFormat="1" ht="102.65" customHeight="1" x14ac:dyDescent="0.9">
      <c r="B61" s="33">
        <v>25</v>
      </c>
      <c r="C61" s="116" t="s">
        <v>184</v>
      </c>
      <c r="D61" s="116"/>
      <c r="E61" s="116"/>
      <c r="F61" s="117" t="s">
        <v>36</v>
      </c>
      <c r="G61" s="117"/>
      <c r="H61" s="34" t="s">
        <v>22</v>
      </c>
      <c r="I61" s="35">
        <v>0</v>
      </c>
      <c r="J61" s="36"/>
      <c r="K61" s="23"/>
    </row>
    <row r="62" spans="2:11" s="32" customFormat="1" ht="216.65" customHeight="1" x14ac:dyDescent="0.9">
      <c r="B62" s="33">
        <v>26</v>
      </c>
      <c r="C62" s="116" t="s">
        <v>185</v>
      </c>
      <c r="D62" s="116"/>
      <c r="E62" s="116"/>
      <c r="F62" s="117" t="s">
        <v>37</v>
      </c>
      <c r="G62" s="117"/>
      <c r="H62" s="34" t="s">
        <v>22</v>
      </c>
      <c r="I62" s="33">
        <v>0</v>
      </c>
      <c r="J62" s="36"/>
      <c r="K62" s="33"/>
    </row>
    <row r="63" spans="2:11" s="32" customFormat="1" ht="180.65" customHeight="1" x14ac:dyDescent="0.9">
      <c r="B63" s="33">
        <v>27</v>
      </c>
      <c r="C63" s="116" t="s">
        <v>186</v>
      </c>
      <c r="D63" s="116"/>
      <c r="E63" s="116"/>
      <c r="F63" s="117" t="s">
        <v>38</v>
      </c>
      <c r="G63" s="117"/>
      <c r="H63" s="34" t="s">
        <v>9</v>
      </c>
      <c r="I63" s="33">
        <v>0</v>
      </c>
      <c r="J63" s="36"/>
      <c r="K63" s="33"/>
    </row>
    <row r="64" spans="2:11" s="32" customFormat="1" ht="153" customHeight="1" x14ac:dyDescent="0.9">
      <c r="B64" s="33">
        <v>28</v>
      </c>
      <c r="C64" s="116" t="s">
        <v>39</v>
      </c>
      <c r="D64" s="116"/>
      <c r="E64" s="116"/>
      <c r="F64" s="117" t="s">
        <v>40</v>
      </c>
      <c r="G64" s="117"/>
      <c r="H64" s="34" t="s">
        <v>9</v>
      </c>
      <c r="I64" s="33">
        <v>0</v>
      </c>
      <c r="J64" s="36"/>
      <c r="K64" s="33"/>
    </row>
    <row r="65" spans="2:11" s="32" customFormat="1" ht="111.65" customHeight="1" x14ac:dyDescent="0.9">
      <c r="B65" s="33">
        <v>29</v>
      </c>
      <c r="C65" s="116" t="s">
        <v>187</v>
      </c>
      <c r="D65" s="116"/>
      <c r="E65" s="116"/>
      <c r="F65" s="117" t="s">
        <v>41</v>
      </c>
      <c r="G65" s="117"/>
      <c r="H65" s="34" t="s">
        <v>9</v>
      </c>
      <c r="I65" s="35">
        <v>0</v>
      </c>
      <c r="J65" s="36"/>
      <c r="K65" s="33"/>
    </row>
    <row r="66" spans="2:11" s="32" customFormat="1" ht="241.75" customHeight="1" x14ac:dyDescent="0.9">
      <c r="B66" s="33">
        <v>30</v>
      </c>
      <c r="C66" s="116" t="s">
        <v>188</v>
      </c>
      <c r="D66" s="116"/>
      <c r="E66" s="116"/>
      <c r="F66" s="117" t="s">
        <v>42</v>
      </c>
      <c r="G66" s="117"/>
      <c r="H66" s="34" t="s">
        <v>22</v>
      </c>
      <c r="I66" s="35">
        <f>I67</f>
        <v>0</v>
      </c>
      <c r="J66" s="36"/>
      <c r="K66" s="33"/>
    </row>
    <row r="67" spans="2:11" s="32" customFormat="1" ht="249" customHeight="1" x14ac:dyDescent="0.9">
      <c r="B67" s="33">
        <v>31</v>
      </c>
      <c r="C67" s="116" t="s">
        <v>134</v>
      </c>
      <c r="D67" s="116"/>
      <c r="E67" s="116"/>
      <c r="F67" s="117" t="s">
        <v>43</v>
      </c>
      <c r="G67" s="117"/>
      <c r="H67" s="34" t="s">
        <v>44</v>
      </c>
      <c r="I67" s="35">
        <f>J108</f>
        <v>0</v>
      </c>
      <c r="J67" s="36"/>
      <c r="K67" s="33"/>
    </row>
    <row r="68" spans="2:11" s="32" customFormat="1" ht="138" customHeight="1" x14ac:dyDescent="0.9">
      <c r="B68" s="33">
        <v>32</v>
      </c>
      <c r="C68" s="116" t="s">
        <v>189</v>
      </c>
      <c r="D68" s="116"/>
      <c r="E68" s="116"/>
      <c r="F68" s="117" t="s">
        <v>45</v>
      </c>
      <c r="G68" s="117"/>
      <c r="H68" s="34" t="s">
        <v>46</v>
      </c>
      <c r="I68" s="35">
        <f>J99</f>
        <v>0</v>
      </c>
      <c r="J68" s="36"/>
      <c r="K68" s="33"/>
    </row>
    <row r="69" spans="2:11" s="32" customFormat="1" ht="166.75" customHeight="1" x14ac:dyDescent="0.9">
      <c r="B69" s="33">
        <v>33</v>
      </c>
      <c r="C69" s="116" t="s">
        <v>190</v>
      </c>
      <c r="D69" s="116"/>
      <c r="E69" s="116"/>
      <c r="F69" s="117" t="s">
        <v>47</v>
      </c>
      <c r="G69" s="117"/>
      <c r="H69" s="34" t="s">
        <v>44</v>
      </c>
      <c r="I69" s="35">
        <f>J103</f>
        <v>0</v>
      </c>
      <c r="J69" s="36"/>
      <c r="K69" s="33"/>
    </row>
    <row r="70" spans="2:11" s="32" customFormat="1" ht="165" customHeight="1" x14ac:dyDescent="0.9">
      <c r="B70" s="33">
        <v>34</v>
      </c>
      <c r="C70" s="116" t="s">
        <v>191</v>
      </c>
      <c r="D70" s="116"/>
      <c r="E70" s="116"/>
      <c r="F70" s="117" t="s">
        <v>48</v>
      </c>
      <c r="G70" s="117"/>
      <c r="H70" s="34" t="s">
        <v>20</v>
      </c>
      <c r="I70" s="33">
        <v>0</v>
      </c>
      <c r="J70" s="36"/>
      <c r="K70" s="33"/>
    </row>
    <row r="71" spans="2:11" s="32" customFormat="1" ht="409.5" customHeight="1" x14ac:dyDescent="0.9">
      <c r="B71" s="33">
        <v>35</v>
      </c>
      <c r="C71" s="116" t="s">
        <v>192</v>
      </c>
      <c r="D71" s="116"/>
      <c r="E71" s="116"/>
      <c r="F71" s="117" t="s">
        <v>49</v>
      </c>
      <c r="G71" s="117"/>
      <c r="H71" s="34" t="s">
        <v>16</v>
      </c>
      <c r="I71" s="33">
        <v>0</v>
      </c>
      <c r="J71" s="36"/>
      <c r="K71" s="33"/>
    </row>
    <row r="72" spans="2:11" s="32" customFormat="1" ht="201" customHeight="1" x14ac:dyDescent="0.9">
      <c r="B72" s="33">
        <v>36</v>
      </c>
      <c r="C72" s="116" t="s">
        <v>193</v>
      </c>
      <c r="D72" s="116"/>
      <c r="E72" s="116"/>
      <c r="F72" s="117" t="s">
        <v>50</v>
      </c>
      <c r="G72" s="117"/>
      <c r="H72" s="33" t="s">
        <v>13</v>
      </c>
      <c r="I72" s="33">
        <v>0</v>
      </c>
      <c r="J72" s="36"/>
      <c r="K72" s="33"/>
    </row>
    <row r="73" spans="2:11" s="32" customFormat="1" ht="201" customHeight="1" x14ac:dyDescent="0.9">
      <c r="B73" s="33">
        <v>37</v>
      </c>
      <c r="C73" s="116" t="s">
        <v>194</v>
      </c>
      <c r="D73" s="116"/>
      <c r="E73" s="116"/>
      <c r="F73" s="117" t="s">
        <v>51</v>
      </c>
      <c r="G73" s="117"/>
      <c r="H73" s="33" t="s">
        <v>13</v>
      </c>
      <c r="I73" s="33">
        <v>0</v>
      </c>
      <c r="J73" s="36"/>
      <c r="K73" s="33"/>
    </row>
    <row r="74" spans="2:11" s="32" customFormat="1" ht="141" customHeight="1" x14ac:dyDescent="0.9">
      <c r="B74" s="33">
        <v>38</v>
      </c>
      <c r="C74" s="116" t="s">
        <v>52</v>
      </c>
      <c r="D74" s="116"/>
      <c r="E74" s="116"/>
      <c r="F74" s="118" t="s">
        <v>53</v>
      </c>
      <c r="G74" s="118"/>
      <c r="H74" s="33" t="s">
        <v>13</v>
      </c>
      <c r="I74" s="30">
        <v>0</v>
      </c>
      <c r="J74" s="36"/>
      <c r="K74" s="33"/>
    </row>
    <row r="75" spans="2:11" s="32" customFormat="1" ht="228.65" customHeight="1" x14ac:dyDescent="0.9">
      <c r="B75" s="33">
        <v>39</v>
      </c>
      <c r="C75" s="116" t="s">
        <v>54</v>
      </c>
      <c r="D75" s="116"/>
      <c r="E75" s="116"/>
      <c r="F75" s="117" t="s">
        <v>55</v>
      </c>
      <c r="G75" s="117"/>
      <c r="H75" s="33" t="s">
        <v>13</v>
      </c>
      <c r="I75" s="30">
        <v>0</v>
      </c>
      <c r="J75" s="36"/>
      <c r="K75" s="33"/>
    </row>
    <row r="76" spans="2:11" s="32" customFormat="1" ht="228.65" customHeight="1" x14ac:dyDescent="0.9">
      <c r="B76" s="33">
        <v>40</v>
      </c>
      <c r="C76" s="107" t="s">
        <v>135</v>
      </c>
      <c r="D76" s="107"/>
      <c r="E76" s="107"/>
      <c r="F76" s="117" t="s">
        <v>57</v>
      </c>
      <c r="G76" s="117"/>
      <c r="H76" s="33" t="s">
        <v>58</v>
      </c>
      <c r="I76" s="30">
        <v>0</v>
      </c>
      <c r="J76" s="36"/>
      <c r="K76" s="33"/>
    </row>
    <row r="77" spans="2:11" s="32" customFormat="1" ht="228.65" customHeight="1" x14ac:dyDescent="0.9">
      <c r="B77" s="33">
        <v>41</v>
      </c>
      <c r="C77" s="116" t="s">
        <v>59</v>
      </c>
      <c r="D77" s="116"/>
      <c r="E77" s="116"/>
      <c r="F77" s="117" t="s">
        <v>60</v>
      </c>
      <c r="G77" s="117"/>
      <c r="H77" s="23" t="s">
        <v>61</v>
      </c>
      <c r="I77" s="33">
        <v>0</v>
      </c>
      <c r="J77" s="36"/>
      <c r="K77" s="33"/>
    </row>
    <row r="78" spans="2:11" s="32" customFormat="1" ht="201" customHeight="1" x14ac:dyDescent="0.9">
      <c r="B78" s="33">
        <v>42</v>
      </c>
      <c r="C78" s="107" t="s">
        <v>62</v>
      </c>
      <c r="D78" s="107"/>
      <c r="E78" s="107"/>
      <c r="F78" s="117" t="s">
        <v>63</v>
      </c>
      <c r="G78" s="117"/>
      <c r="H78" s="23" t="s">
        <v>61</v>
      </c>
      <c r="I78" s="33">
        <v>0</v>
      </c>
      <c r="J78" s="36"/>
      <c r="K78" s="33"/>
    </row>
    <row r="79" spans="2:11" s="32" customFormat="1" ht="145.65" customHeight="1" x14ac:dyDescent="0.9">
      <c r="B79" s="33">
        <v>43</v>
      </c>
      <c r="C79" s="116" t="s">
        <v>136</v>
      </c>
      <c r="D79" s="116"/>
      <c r="E79" s="116"/>
      <c r="F79" s="117" t="s">
        <v>63</v>
      </c>
      <c r="G79" s="117"/>
      <c r="H79" s="23" t="s">
        <v>22</v>
      </c>
      <c r="I79" s="33">
        <v>0</v>
      </c>
      <c r="J79" s="36"/>
      <c r="K79" s="33"/>
    </row>
    <row r="80" spans="2:11" s="32" customFormat="1" ht="161.5" customHeight="1" x14ac:dyDescent="0.9">
      <c r="B80" s="33">
        <v>44</v>
      </c>
      <c r="C80" s="116" t="s">
        <v>137</v>
      </c>
      <c r="D80" s="116"/>
      <c r="E80" s="116"/>
      <c r="F80" s="117" t="s">
        <v>66</v>
      </c>
      <c r="G80" s="117"/>
      <c r="H80" s="23" t="s">
        <v>13</v>
      </c>
      <c r="I80" s="33">
        <v>0</v>
      </c>
      <c r="J80" s="36"/>
      <c r="K80" s="33"/>
    </row>
    <row r="81" spans="2:11" s="32" customFormat="1" ht="161.5" customHeight="1" x14ac:dyDescent="0.9">
      <c r="B81" s="33">
        <v>45</v>
      </c>
      <c r="C81" s="116" t="s">
        <v>71</v>
      </c>
      <c r="D81" s="116"/>
      <c r="E81" s="116"/>
      <c r="F81" s="117" t="s">
        <v>72</v>
      </c>
      <c r="G81" s="117"/>
      <c r="H81" s="23" t="s">
        <v>67</v>
      </c>
      <c r="I81" s="33">
        <f>J19</f>
        <v>0</v>
      </c>
      <c r="J81" s="36"/>
      <c r="K81" s="33"/>
    </row>
    <row r="82" spans="2:11" s="32" customFormat="1" ht="136.4" customHeight="1" x14ac:dyDescent="0.9">
      <c r="B82" s="33">
        <v>46</v>
      </c>
      <c r="C82" s="116" t="s">
        <v>138</v>
      </c>
      <c r="D82" s="116"/>
      <c r="E82" s="116"/>
      <c r="F82" s="117" t="s">
        <v>92</v>
      </c>
      <c r="G82" s="117"/>
      <c r="H82" s="23" t="s">
        <v>13</v>
      </c>
      <c r="I82" s="35">
        <v>0</v>
      </c>
      <c r="J82" s="36"/>
      <c r="K82" s="33"/>
    </row>
    <row r="83" spans="2:11" s="32" customFormat="1" ht="168" customHeight="1" x14ac:dyDescent="0.9">
      <c r="B83" s="33">
        <v>47</v>
      </c>
      <c r="C83" s="116" t="s">
        <v>75</v>
      </c>
      <c r="D83" s="116"/>
      <c r="E83" s="116"/>
      <c r="F83" s="117" t="s">
        <v>76</v>
      </c>
      <c r="G83" s="117"/>
      <c r="H83" s="23" t="s">
        <v>58</v>
      </c>
      <c r="I83" s="35">
        <v>0</v>
      </c>
      <c r="J83" s="36"/>
      <c r="K83" s="33">
        <v>0</v>
      </c>
    </row>
    <row r="84" spans="2:11" s="32" customFormat="1" ht="176.4" customHeight="1" x14ac:dyDescent="0.9">
      <c r="B84" s="33">
        <v>48</v>
      </c>
      <c r="C84" s="116" t="s">
        <v>139</v>
      </c>
      <c r="D84" s="116"/>
      <c r="E84" s="116"/>
      <c r="F84" s="108" t="s">
        <v>69</v>
      </c>
      <c r="G84" s="109"/>
      <c r="H84" s="22" t="s">
        <v>140</v>
      </c>
      <c r="I84" s="38">
        <v>0</v>
      </c>
      <c r="J84" s="38"/>
      <c r="K84" s="38"/>
    </row>
    <row r="85" spans="2:11" s="32" customFormat="1" ht="162.65" customHeight="1" x14ac:dyDescent="0.9">
      <c r="B85" s="33">
        <v>49</v>
      </c>
      <c r="C85" s="107" t="s">
        <v>73</v>
      </c>
      <c r="D85" s="107"/>
      <c r="E85" s="107"/>
      <c r="F85" s="108" t="s">
        <v>141</v>
      </c>
      <c r="G85" s="109"/>
      <c r="H85" s="22" t="s">
        <v>11</v>
      </c>
      <c r="I85" s="22">
        <v>0</v>
      </c>
      <c r="J85" s="22"/>
      <c r="K85" s="22"/>
    </row>
    <row r="86" spans="2:11" s="32" customFormat="1" ht="196.4" customHeight="1" x14ac:dyDescent="0.9">
      <c r="B86" s="33">
        <v>50</v>
      </c>
      <c r="C86" s="107" t="s">
        <v>81</v>
      </c>
      <c r="D86" s="107"/>
      <c r="E86" s="107"/>
      <c r="F86" s="108" t="s">
        <v>94</v>
      </c>
      <c r="G86" s="109"/>
      <c r="H86" s="22" t="s">
        <v>140</v>
      </c>
      <c r="I86" s="22">
        <v>0</v>
      </c>
      <c r="J86" s="22"/>
      <c r="K86" s="22"/>
    </row>
    <row r="87" spans="2:11" s="32" customFormat="1" ht="23" x14ac:dyDescent="0.95">
      <c r="B87" s="110" t="s">
        <v>142</v>
      </c>
      <c r="C87" s="111"/>
      <c r="D87" s="112"/>
      <c r="E87" s="39" t="s">
        <v>143</v>
      </c>
      <c r="F87" s="39"/>
      <c r="G87" s="39" t="s">
        <v>144</v>
      </c>
      <c r="H87" s="39" t="s">
        <v>145</v>
      </c>
      <c r="I87" s="37" t="s">
        <v>146</v>
      </c>
      <c r="J87" s="39" t="s">
        <v>4</v>
      </c>
      <c r="K87" s="39" t="s">
        <v>3</v>
      </c>
    </row>
    <row r="88" spans="2:11" s="32" customFormat="1" ht="23" x14ac:dyDescent="0.95">
      <c r="B88" s="37"/>
      <c r="C88" s="37"/>
      <c r="D88" s="37"/>
      <c r="E88" s="39"/>
      <c r="F88" s="39"/>
      <c r="G88" s="39"/>
      <c r="H88" s="39"/>
      <c r="I88" s="37"/>
      <c r="J88" s="39"/>
      <c r="K88" s="39"/>
    </row>
    <row r="89" spans="2:11" s="32" customFormat="1" ht="14.4" customHeight="1" x14ac:dyDescent="0.95">
      <c r="B89" s="40"/>
      <c r="C89" s="37"/>
      <c r="D89" s="37"/>
      <c r="E89" s="39"/>
      <c r="F89" s="39"/>
      <c r="G89" s="39"/>
      <c r="H89" s="39"/>
      <c r="I89" s="37"/>
      <c r="J89" s="39"/>
      <c r="K89" s="39"/>
    </row>
    <row r="90" spans="2:11" s="32" customFormat="1" ht="23" x14ac:dyDescent="0.95">
      <c r="B90" s="113" t="s">
        <v>147</v>
      </c>
      <c r="C90" s="113"/>
      <c r="D90" s="113"/>
      <c r="E90" s="113"/>
      <c r="F90" s="41"/>
      <c r="G90" s="41"/>
      <c r="H90" s="41"/>
      <c r="I90" s="34"/>
      <c r="J90" s="40"/>
      <c r="K90" s="39"/>
    </row>
    <row r="91" spans="2:11" s="32" customFormat="1" ht="23" x14ac:dyDescent="0.95">
      <c r="B91" s="114" t="s">
        <v>119</v>
      </c>
      <c r="C91" s="114"/>
      <c r="D91" s="114"/>
      <c r="E91" s="37">
        <v>0</v>
      </c>
      <c r="F91" s="41"/>
      <c r="G91" s="34">
        <v>2</v>
      </c>
      <c r="H91" s="34">
        <v>2</v>
      </c>
      <c r="I91" s="42">
        <v>2</v>
      </c>
      <c r="J91" s="43">
        <f>I91*H91*G91*E91</f>
        <v>0</v>
      </c>
      <c r="K91" s="39"/>
    </row>
    <row r="92" spans="2:11" s="32" customFormat="1" ht="23" x14ac:dyDescent="0.95">
      <c r="B92" s="115" t="s">
        <v>148</v>
      </c>
      <c r="C92" s="115"/>
      <c r="D92" s="115"/>
      <c r="E92" s="31"/>
      <c r="F92" s="41"/>
      <c r="G92" s="41"/>
      <c r="H92" s="41"/>
      <c r="I92" s="42"/>
      <c r="J92" s="43">
        <f>SUM(J91:J91)</f>
        <v>0</v>
      </c>
      <c r="K92" s="34" t="s">
        <v>16</v>
      </c>
    </row>
    <row r="93" spans="2:11" s="32" customFormat="1" ht="23" x14ac:dyDescent="0.95">
      <c r="B93" s="34"/>
      <c r="C93" s="44"/>
      <c r="D93" s="34"/>
      <c r="E93" s="31"/>
      <c r="F93" s="41"/>
      <c r="G93" s="41"/>
      <c r="H93" s="41"/>
      <c r="I93" s="42"/>
      <c r="J93" s="34"/>
      <c r="K93" s="34"/>
    </row>
    <row r="94" spans="2:11" s="32" customFormat="1" x14ac:dyDescent="0.9">
      <c r="B94" s="24"/>
      <c r="C94" s="23"/>
      <c r="D94" s="23"/>
      <c r="E94" s="25"/>
      <c r="F94" s="25"/>
      <c r="G94" s="25"/>
      <c r="H94" s="25"/>
      <c r="I94" s="23"/>
      <c r="J94" s="25"/>
      <c r="K94" s="24"/>
    </row>
    <row r="95" spans="2:11" s="32" customFormat="1" x14ac:dyDescent="0.9">
      <c r="B95" s="104" t="s">
        <v>149</v>
      </c>
      <c r="C95" s="104"/>
      <c r="D95" s="104"/>
      <c r="E95" s="45"/>
      <c r="F95" s="45"/>
      <c r="G95" s="25"/>
      <c r="H95" s="25"/>
      <c r="I95" s="23"/>
      <c r="J95" s="25"/>
      <c r="K95" s="24"/>
    </row>
    <row r="96" spans="2:11" s="32" customFormat="1" x14ac:dyDescent="0.9">
      <c r="B96" s="101" t="s">
        <v>150</v>
      </c>
      <c r="C96" s="101"/>
      <c r="D96" s="101"/>
      <c r="E96" s="46"/>
      <c r="F96" s="46"/>
      <c r="G96" s="25"/>
      <c r="H96" s="25"/>
      <c r="I96" s="23"/>
      <c r="J96" s="47">
        <f>J24</f>
        <v>0</v>
      </c>
      <c r="K96" s="24"/>
    </row>
    <row r="97" spans="1:30" s="32" customFormat="1" x14ac:dyDescent="0.9">
      <c r="B97" s="101" t="s">
        <v>151</v>
      </c>
      <c r="C97" s="101"/>
      <c r="D97" s="101"/>
      <c r="E97" s="46"/>
      <c r="F97" s="46"/>
      <c r="G97" s="25"/>
      <c r="H97" s="25"/>
      <c r="I97" s="23"/>
      <c r="J97" s="47">
        <f>J96*0.1</f>
        <v>0</v>
      </c>
      <c r="K97" s="24"/>
    </row>
    <row r="98" spans="1:30" s="32" customFormat="1" x14ac:dyDescent="0.9">
      <c r="B98" s="105" t="s">
        <v>148</v>
      </c>
      <c r="C98" s="105"/>
      <c r="D98" s="105"/>
      <c r="E98" s="46"/>
      <c r="F98" s="46"/>
      <c r="G98" s="25"/>
      <c r="H98" s="25"/>
      <c r="I98" s="23"/>
      <c r="J98" s="47">
        <f>SUM(J96:J97)</f>
        <v>0</v>
      </c>
      <c r="K98" s="23" t="s">
        <v>20</v>
      </c>
    </row>
    <row r="99" spans="1:30" s="32" customFormat="1" x14ac:dyDescent="0.9">
      <c r="B99" s="105" t="s">
        <v>148</v>
      </c>
      <c r="C99" s="105"/>
      <c r="D99" s="105"/>
      <c r="E99" s="46"/>
      <c r="F99" s="46"/>
      <c r="G99" s="25"/>
      <c r="H99" s="25"/>
      <c r="I99" s="23"/>
      <c r="J99" s="47">
        <f>ROUND(J98,0)</f>
        <v>0</v>
      </c>
      <c r="K99" s="23" t="s">
        <v>20</v>
      </c>
    </row>
    <row r="100" spans="1:30" s="32" customFormat="1" x14ac:dyDescent="0.9">
      <c r="B100" s="104" t="s">
        <v>152</v>
      </c>
      <c r="C100" s="104"/>
      <c r="D100" s="104"/>
      <c r="E100" s="15"/>
      <c r="F100" s="25"/>
      <c r="G100" s="25"/>
      <c r="H100" s="25"/>
      <c r="I100" s="30"/>
      <c r="J100" s="23"/>
      <c r="K100" s="23"/>
    </row>
    <row r="101" spans="1:30" s="32" customFormat="1" x14ac:dyDescent="0.9">
      <c r="B101" s="101" t="s">
        <v>153</v>
      </c>
      <c r="C101" s="101"/>
      <c r="D101" s="101"/>
      <c r="E101" s="15"/>
      <c r="F101" s="15"/>
      <c r="G101" s="25"/>
      <c r="H101" s="25"/>
      <c r="I101" s="23"/>
      <c r="J101" s="47">
        <f>J25</f>
        <v>0</v>
      </c>
      <c r="K101" s="23"/>
    </row>
    <row r="102" spans="1:30" s="32" customFormat="1" x14ac:dyDescent="0.9">
      <c r="B102" s="101" t="s">
        <v>151</v>
      </c>
      <c r="C102" s="101"/>
      <c r="D102" s="101"/>
      <c r="E102" s="15"/>
      <c r="F102" s="15"/>
      <c r="G102" s="25"/>
      <c r="H102" s="25"/>
      <c r="I102" s="23"/>
      <c r="J102" s="47">
        <f>J101*0.1</f>
        <v>0</v>
      </c>
      <c r="K102" s="23"/>
    </row>
    <row r="103" spans="1:30" s="32" customFormat="1" x14ac:dyDescent="0.9">
      <c r="B103" s="105" t="s">
        <v>148</v>
      </c>
      <c r="C103" s="105"/>
      <c r="D103" s="105"/>
      <c r="E103" s="15"/>
      <c r="F103" s="15"/>
      <c r="G103" s="25"/>
      <c r="H103" s="25"/>
      <c r="I103" s="23"/>
      <c r="J103" s="47">
        <f>SUM(J101:J102)</f>
        <v>0</v>
      </c>
      <c r="K103" s="23" t="s">
        <v>9</v>
      </c>
    </row>
    <row r="104" spans="1:30" s="32" customFormat="1" x14ac:dyDescent="0.9">
      <c r="B104" s="16"/>
      <c r="C104" s="48"/>
      <c r="D104" s="48"/>
      <c r="E104" s="15"/>
      <c r="F104" s="15"/>
      <c r="G104" s="25"/>
      <c r="H104" s="25"/>
      <c r="I104" s="23"/>
      <c r="J104" s="47"/>
      <c r="K104" s="23"/>
    </row>
    <row r="105" spans="1:30" s="32" customFormat="1" x14ac:dyDescent="0.9">
      <c r="B105" s="106" t="s">
        <v>388</v>
      </c>
      <c r="C105" s="106"/>
      <c r="D105" s="106"/>
      <c r="E105" s="106"/>
      <c r="F105" s="15"/>
      <c r="G105" s="25"/>
      <c r="H105" s="25"/>
      <c r="I105" s="23"/>
      <c r="J105" s="47"/>
      <c r="K105" s="23"/>
    </row>
    <row r="106" spans="1:30" s="32" customFormat="1" x14ac:dyDescent="0.9">
      <c r="B106" s="101" t="s">
        <v>155</v>
      </c>
      <c r="C106" s="101"/>
      <c r="D106" s="101"/>
      <c r="E106" s="15"/>
      <c r="F106" s="15"/>
      <c r="G106" s="25"/>
      <c r="H106" s="25"/>
      <c r="I106" s="23"/>
      <c r="J106" s="47">
        <f>J103</f>
        <v>0</v>
      </c>
      <c r="K106" s="24" t="s">
        <v>9</v>
      </c>
    </row>
    <row r="107" spans="1:30" s="32" customFormat="1" x14ac:dyDescent="0.9">
      <c r="B107" s="101"/>
      <c r="C107" s="101"/>
      <c r="D107" s="101"/>
      <c r="E107" s="15"/>
      <c r="F107" s="15"/>
      <c r="G107" s="102">
        <v>0</v>
      </c>
      <c r="H107" s="102"/>
      <c r="I107" s="102"/>
      <c r="J107" s="47">
        <f>J106/0.3</f>
        <v>0</v>
      </c>
      <c r="K107" s="24"/>
    </row>
    <row r="108" spans="1:30" s="32" customFormat="1" x14ac:dyDescent="0.9">
      <c r="B108" s="101" t="s">
        <v>156</v>
      </c>
      <c r="C108" s="101"/>
      <c r="D108" s="101"/>
      <c r="E108" s="45"/>
      <c r="F108" s="45"/>
      <c r="G108" s="45"/>
      <c r="H108" s="25"/>
      <c r="I108" s="23"/>
      <c r="J108" s="47">
        <f>ROUND(J107,0)</f>
        <v>0</v>
      </c>
      <c r="K108" s="23" t="s">
        <v>22</v>
      </c>
    </row>
    <row r="109" spans="1:30" x14ac:dyDescent="0.9">
      <c r="B109" s="24"/>
      <c r="C109" s="23"/>
      <c r="D109" s="23"/>
      <c r="E109" s="25"/>
      <c r="F109" s="25"/>
      <c r="G109" s="25"/>
      <c r="H109" s="25"/>
      <c r="I109" s="23"/>
      <c r="J109" s="25"/>
      <c r="K109" s="25"/>
    </row>
    <row r="110" spans="1:30" x14ac:dyDescent="0.9">
      <c r="B110" s="104" t="s">
        <v>387</v>
      </c>
      <c r="C110" s="104"/>
      <c r="D110" s="104"/>
      <c r="E110" s="15"/>
      <c r="F110" s="15"/>
      <c r="G110" s="25"/>
      <c r="H110" s="25"/>
      <c r="I110" s="23"/>
      <c r="J110" s="25"/>
      <c r="K110" s="25"/>
    </row>
    <row r="111" spans="1:30" x14ac:dyDescent="0.9">
      <c r="B111" s="101" t="s">
        <v>160</v>
      </c>
      <c r="C111" s="101"/>
      <c r="D111" s="101"/>
      <c r="E111" s="15"/>
      <c r="F111" s="15"/>
      <c r="G111" s="102">
        <v>0</v>
      </c>
      <c r="H111" s="102"/>
      <c r="I111" s="102"/>
      <c r="J111" s="47">
        <f>J108*1</f>
        <v>0</v>
      </c>
      <c r="K111" s="23" t="s">
        <v>44</v>
      </c>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4" t="s">
        <v>159</v>
      </c>
      <c r="C114" s="104"/>
      <c r="D114" s="104"/>
      <c r="E114" s="15"/>
      <c r="F114" s="15"/>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1" t="s">
        <v>160</v>
      </c>
      <c r="C115" s="101"/>
      <c r="D115" s="101"/>
      <c r="E115" s="15"/>
      <c r="F115" s="15"/>
      <c r="G115" s="102">
        <v>0</v>
      </c>
      <c r="H115" s="102"/>
      <c r="I115" s="102"/>
      <c r="J115" s="47">
        <f>J112*1</f>
        <v>0</v>
      </c>
      <c r="K115" s="23" t="s">
        <v>44</v>
      </c>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x14ac:dyDescent="0.9">
      <c r="B117" s="103"/>
      <c r="C117" s="103"/>
      <c r="D117" s="103"/>
      <c r="E117" s="15"/>
      <c r="F117" s="15"/>
      <c r="G117" s="25"/>
      <c r="H117" s="25"/>
      <c r="I117" s="23"/>
      <c r="J117" s="24"/>
      <c r="K117" s="25"/>
    </row>
  </sheetData>
  <mergeCells count="145">
    <mergeCell ref="B15:K15"/>
    <mergeCell ref="C23:D23"/>
    <mergeCell ref="C24:D24"/>
    <mergeCell ref="C25:D25"/>
    <mergeCell ref="C26:D26"/>
    <mergeCell ref="C27:D27"/>
    <mergeCell ref="E10:K10"/>
    <mergeCell ref="B13:B14"/>
    <mergeCell ref="C13:C14"/>
    <mergeCell ref="D13:D14"/>
    <mergeCell ref="E13:E14"/>
    <mergeCell ref="G13:I13"/>
    <mergeCell ref="J13:J14"/>
    <mergeCell ref="K13:K14"/>
    <mergeCell ref="C38:E38"/>
    <mergeCell ref="F38:G38"/>
    <mergeCell ref="C39:E39"/>
    <mergeCell ref="F39:G39"/>
    <mergeCell ref="C40:E40"/>
    <mergeCell ref="F40:G40"/>
    <mergeCell ref="C28:D28"/>
    <mergeCell ref="C29:D29"/>
    <mergeCell ref="B34:J34"/>
    <mergeCell ref="C36:E36"/>
    <mergeCell ref="F36:G36"/>
    <mergeCell ref="C37:E37"/>
    <mergeCell ref="F37:G37"/>
    <mergeCell ref="C44:E44"/>
    <mergeCell ref="F44:G44"/>
    <mergeCell ref="C45:E45"/>
    <mergeCell ref="F45:G45"/>
    <mergeCell ref="C46:E46"/>
    <mergeCell ref="F46:G46"/>
    <mergeCell ref="C41:E41"/>
    <mergeCell ref="F41:G41"/>
    <mergeCell ref="C42:E42"/>
    <mergeCell ref="F42:G42"/>
    <mergeCell ref="C43:E43"/>
    <mergeCell ref="F43:G43"/>
    <mergeCell ref="C50:E50"/>
    <mergeCell ref="F50:G50"/>
    <mergeCell ref="C51:E51"/>
    <mergeCell ref="F51:G51"/>
    <mergeCell ref="C52:E52"/>
    <mergeCell ref="F52:G52"/>
    <mergeCell ref="C47:E47"/>
    <mergeCell ref="F47:G47"/>
    <mergeCell ref="C48:E48"/>
    <mergeCell ref="F48:G48"/>
    <mergeCell ref="C49:E49"/>
    <mergeCell ref="F49:G49"/>
    <mergeCell ref="C56:E56"/>
    <mergeCell ref="F56:G56"/>
    <mergeCell ref="C57:E57"/>
    <mergeCell ref="F57:G57"/>
    <mergeCell ref="C58:E58"/>
    <mergeCell ref="F58:G58"/>
    <mergeCell ref="C53:E53"/>
    <mergeCell ref="F53:G53"/>
    <mergeCell ref="C54:E54"/>
    <mergeCell ref="F54:G54"/>
    <mergeCell ref="C55:E55"/>
    <mergeCell ref="F55:G55"/>
    <mergeCell ref="C62:E62"/>
    <mergeCell ref="F62:G62"/>
    <mergeCell ref="C63:E63"/>
    <mergeCell ref="F63:G63"/>
    <mergeCell ref="C64:E64"/>
    <mergeCell ref="F64:G64"/>
    <mergeCell ref="C59:E59"/>
    <mergeCell ref="F59:G59"/>
    <mergeCell ref="C60:E60"/>
    <mergeCell ref="F60:G60"/>
    <mergeCell ref="C61:E61"/>
    <mergeCell ref="F61:G61"/>
    <mergeCell ref="C68:E68"/>
    <mergeCell ref="F68:G68"/>
    <mergeCell ref="C69:E69"/>
    <mergeCell ref="F69:G69"/>
    <mergeCell ref="C70:E70"/>
    <mergeCell ref="F70:G70"/>
    <mergeCell ref="C65:E65"/>
    <mergeCell ref="F65:G65"/>
    <mergeCell ref="C66:E66"/>
    <mergeCell ref="F66:G66"/>
    <mergeCell ref="C67:E67"/>
    <mergeCell ref="F67:G67"/>
    <mergeCell ref="C74:E74"/>
    <mergeCell ref="F74:G74"/>
    <mergeCell ref="C75:E75"/>
    <mergeCell ref="F75:G75"/>
    <mergeCell ref="C76:E76"/>
    <mergeCell ref="F76:G76"/>
    <mergeCell ref="C71:E71"/>
    <mergeCell ref="F71:G71"/>
    <mergeCell ref="C72:E72"/>
    <mergeCell ref="F72:G72"/>
    <mergeCell ref="C73:E73"/>
    <mergeCell ref="F73:G73"/>
    <mergeCell ref="C80:E80"/>
    <mergeCell ref="F80:G80"/>
    <mergeCell ref="C81:E81"/>
    <mergeCell ref="F81:G81"/>
    <mergeCell ref="C82:E82"/>
    <mergeCell ref="F82:G82"/>
    <mergeCell ref="C77:E77"/>
    <mergeCell ref="F77:G77"/>
    <mergeCell ref="C78:E78"/>
    <mergeCell ref="F78:G78"/>
    <mergeCell ref="C79:E79"/>
    <mergeCell ref="F79:G79"/>
    <mergeCell ref="B87:D87"/>
    <mergeCell ref="B90:E90"/>
    <mergeCell ref="B91:D91"/>
    <mergeCell ref="B92:D92"/>
    <mergeCell ref="C83:E83"/>
    <mergeCell ref="F83:G83"/>
    <mergeCell ref="C84:E84"/>
    <mergeCell ref="F84:G84"/>
    <mergeCell ref="C85:E85"/>
    <mergeCell ref="F85:G85"/>
    <mergeCell ref="B115:D115"/>
    <mergeCell ref="G115:I115"/>
    <mergeCell ref="B117:D117"/>
    <mergeCell ref="B17:K17"/>
    <mergeCell ref="G107:I107"/>
    <mergeCell ref="B108:D108"/>
    <mergeCell ref="B110:D110"/>
    <mergeCell ref="B111:D111"/>
    <mergeCell ref="G111:I111"/>
    <mergeCell ref="B114:D114"/>
    <mergeCell ref="B101:D101"/>
    <mergeCell ref="B102:D102"/>
    <mergeCell ref="B103:D103"/>
    <mergeCell ref="B105:E105"/>
    <mergeCell ref="B106:D106"/>
    <mergeCell ref="B107:D107"/>
    <mergeCell ref="B95:D95"/>
    <mergeCell ref="B96:D96"/>
    <mergeCell ref="B97:D97"/>
    <mergeCell ref="B98:D98"/>
    <mergeCell ref="B99:D99"/>
    <mergeCell ref="B100:D100"/>
    <mergeCell ref="C86:E86"/>
    <mergeCell ref="F86:G86"/>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6BCAF-D866-424C-94A5-4FD60F0F05B4}">
  <sheetPr>
    <tabColor rgb="FFFFFF00"/>
    <pageSetUpPr fitToPage="1"/>
  </sheetPr>
  <dimension ref="A1:AD117"/>
  <sheetViews>
    <sheetView view="pageBreakPreview" zoomScale="40" zoomScaleNormal="54" zoomScaleSheetLayoutView="40" workbookViewId="0">
      <selection activeCell="J16" sqref="J16"/>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440</v>
      </c>
    </row>
    <row r="6" spans="1:11" ht="21" customHeight="1" x14ac:dyDescent="0.9">
      <c r="B6" s="15" t="s">
        <v>102</v>
      </c>
      <c r="C6" s="16"/>
    </row>
    <row r="7" spans="1:11" ht="21" customHeight="1" x14ac:dyDescent="0.9">
      <c r="B7" s="15" t="s">
        <v>103</v>
      </c>
      <c r="C7" s="16">
        <v>1</v>
      </c>
    </row>
    <row r="8" spans="1:11" ht="21" customHeight="1" x14ac:dyDescent="0.9">
      <c r="B8" s="15" t="s">
        <v>104</v>
      </c>
      <c r="C8" s="16" t="s">
        <v>417</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429</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8.3+3.5+3.5</f>
        <v>15.3</v>
      </c>
      <c r="H16" s="23"/>
      <c r="I16" s="24"/>
      <c r="J16" s="23"/>
      <c r="K16" s="23" t="s">
        <v>213</v>
      </c>
    </row>
    <row r="17" spans="2:11" ht="56.15" customHeight="1" x14ac:dyDescent="0.9">
      <c r="B17" s="108" t="s">
        <v>439</v>
      </c>
      <c r="C17" s="126"/>
      <c r="D17" s="126"/>
      <c r="E17" s="126"/>
      <c r="F17" s="126"/>
      <c r="G17" s="126"/>
      <c r="H17" s="126"/>
      <c r="I17" s="126"/>
      <c r="J17" s="126"/>
      <c r="K17" s="109"/>
    </row>
    <row r="18" spans="2:11" ht="56.15" customHeight="1" x14ac:dyDescent="0.9">
      <c r="B18" s="22"/>
      <c r="C18" s="22"/>
      <c r="D18" s="22"/>
      <c r="E18" s="22"/>
      <c r="F18" s="22"/>
      <c r="G18" s="22"/>
      <c r="H18" s="55"/>
      <c r="I18" s="55"/>
      <c r="J18" s="22"/>
      <c r="K18" s="22"/>
    </row>
    <row r="19" spans="2:11" ht="56.15" customHeight="1" x14ac:dyDescent="0.9">
      <c r="B19" s="22"/>
      <c r="C19" s="22"/>
      <c r="D19" s="22"/>
      <c r="E19" s="22"/>
      <c r="F19" s="22"/>
      <c r="G19" s="22"/>
      <c r="H19" s="22"/>
      <c r="I19" s="55"/>
      <c r="J19" s="22"/>
      <c r="K19" s="22"/>
    </row>
    <row r="20" spans="2:11" ht="68.400000000000006" customHeight="1" x14ac:dyDescent="0.9">
      <c r="B20" s="23"/>
      <c r="C20" s="23"/>
      <c r="D20" s="23"/>
      <c r="E20" s="23"/>
      <c r="F20" s="23"/>
      <c r="G20" s="23"/>
      <c r="H20" s="23"/>
      <c r="I20" s="23"/>
      <c r="J20" s="23"/>
      <c r="K20" s="23"/>
    </row>
    <row r="21" spans="2:11" x14ac:dyDescent="0.9">
      <c r="B21" s="24"/>
      <c r="C21" s="23"/>
      <c r="D21" s="23"/>
      <c r="E21" s="25"/>
      <c r="F21" s="25"/>
      <c r="G21" s="25"/>
      <c r="H21" s="25"/>
      <c r="I21" s="25"/>
      <c r="J21" s="25"/>
      <c r="K21" s="24"/>
    </row>
    <row r="22" spans="2:11" ht="22.5" customHeight="1" x14ac:dyDescent="0.9">
      <c r="B22" s="26" t="s">
        <v>120</v>
      </c>
      <c r="C22" s="16"/>
      <c r="D22" s="16"/>
      <c r="E22" s="27"/>
      <c r="F22" s="27"/>
      <c r="G22" s="28"/>
      <c r="H22" s="25"/>
      <c r="I22" s="21"/>
      <c r="J22" s="29"/>
      <c r="K22" s="24"/>
    </row>
    <row r="23" spans="2:11" ht="22.5" customHeight="1" x14ac:dyDescent="0.9">
      <c r="B23" s="26"/>
      <c r="C23" s="123" t="s">
        <v>121</v>
      </c>
      <c r="D23" s="123"/>
      <c r="E23" s="27"/>
      <c r="F23" s="27"/>
      <c r="G23" s="28"/>
      <c r="H23" s="25"/>
      <c r="I23" s="16" t="s">
        <v>13</v>
      </c>
      <c r="J23" s="29">
        <v>0</v>
      </c>
      <c r="K23" s="24"/>
    </row>
    <row r="24" spans="2:11" ht="22.5" customHeight="1" x14ac:dyDescent="0.9">
      <c r="B24" s="26"/>
      <c r="C24" s="119" t="s">
        <v>122</v>
      </c>
      <c r="D24" s="119"/>
      <c r="E24" s="22"/>
      <c r="F24" s="22"/>
      <c r="G24" s="23"/>
      <c r="H24" s="23"/>
      <c r="I24" s="16" t="s">
        <v>13</v>
      </c>
      <c r="J24" s="29">
        <v>0</v>
      </c>
      <c r="K24" s="24"/>
    </row>
    <row r="25" spans="2:11" ht="22.5" customHeight="1" x14ac:dyDescent="0.9">
      <c r="B25" s="26"/>
      <c r="C25" s="119" t="s">
        <v>123</v>
      </c>
      <c r="D25" s="119"/>
      <c r="E25" s="22"/>
      <c r="F25" s="22"/>
      <c r="G25" s="23"/>
      <c r="H25" s="23"/>
      <c r="I25" s="16" t="s">
        <v>61</v>
      </c>
      <c r="J25" s="29">
        <v>0</v>
      </c>
      <c r="K25" s="24"/>
    </row>
    <row r="26" spans="2:11" ht="22.5" customHeight="1" x14ac:dyDescent="0.9">
      <c r="B26" s="26"/>
      <c r="C26" s="119" t="s">
        <v>124</v>
      </c>
      <c r="D26" s="119"/>
      <c r="E26" s="22"/>
      <c r="F26" s="22"/>
      <c r="G26" s="23"/>
      <c r="H26" s="23"/>
      <c r="I26" s="16" t="s">
        <v>61</v>
      </c>
      <c r="J26" s="29">
        <v>0</v>
      </c>
      <c r="K26" s="24"/>
    </row>
    <row r="27" spans="2:11" ht="22.5" customHeight="1" x14ac:dyDescent="0.9">
      <c r="B27" s="26"/>
      <c r="C27" s="106" t="s">
        <v>125</v>
      </c>
      <c r="D27" s="106"/>
      <c r="E27" s="22"/>
      <c r="F27" s="22"/>
      <c r="G27" s="23"/>
      <c r="H27" s="23"/>
      <c r="I27" s="16" t="s">
        <v>61</v>
      </c>
      <c r="J27" s="29">
        <v>0</v>
      </c>
      <c r="K27" s="24"/>
    </row>
    <row r="28" spans="2:11" ht="22.5" customHeight="1" x14ac:dyDescent="0.9">
      <c r="B28" s="26"/>
      <c r="C28" s="119" t="s">
        <v>126</v>
      </c>
      <c r="D28" s="119"/>
      <c r="E28" s="22"/>
      <c r="F28" s="22"/>
      <c r="G28" s="23"/>
      <c r="H28" s="23"/>
      <c r="I28" s="16" t="s">
        <v>16</v>
      </c>
      <c r="J28" s="29">
        <v>0</v>
      </c>
      <c r="K28" s="24"/>
    </row>
    <row r="29" spans="2:11" ht="22.5" customHeight="1" x14ac:dyDescent="0.9">
      <c r="B29" s="24"/>
      <c r="C29" s="102"/>
      <c r="D29" s="102"/>
      <c r="E29" s="25"/>
      <c r="F29" s="25"/>
      <c r="G29" s="25"/>
      <c r="H29" s="25"/>
      <c r="I29" s="25"/>
      <c r="J29" s="29"/>
      <c r="K29" s="24"/>
    </row>
    <row r="30" spans="2:11" ht="21.65" customHeight="1" x14ac:dyDescent="0.9">
      <c r="B30" s="24"/>
      <c r="C30" s="25"/>
      <c r="D30" s="25"/>
      <c r="E30" s="25"/>
      <c r="F30" s="25"/>
      <c r="G30" s="25"/>
      <c r="H30" s="25"/>
      <c r="I30" s="25"/>
      <c r="J30" s="29"/>
      <c r="K30" s="30"/>
    </row>
    <row r="31" spans="2:11" ht="21.65" customHeight="1" x14ac:dyDescent="0.9">
      <c r="B31" s="22"/>
      <c r="C31" s="25"/>
      <c r="D31" s="25"/>
      <c r="E31" s="25"/>
      <c r="F31" s="25"/>
      <c r="G31" s="25"/>
      <c r="H31" s="25"/>
      <c r="I31" s="25"/>
      <c r="J31" s="29"/>
      <c r="K31" s="30"/>
    </row>
    <row r="32" spans="2:11" x14ac:dyDescent="0.9">
      <c r="B32" s="22"/>
      <c r="C32" s="22"/>
      <c r="D32" s="22"/>
      <c r="E32" s="22"/>
      <c r="F32" s="22"/>
      <c r="G32" s="25"/>
      <c r="H32" s="25"/>
      <c r="I32" s="25"/>
      <c r="J32" s="30"/>
      <c r="K32" s="24"/>
    </row>
    <row r="33" spans="2:11" x14ac:dyDescent="0.9">
      <c r="B33" s="24"/>
      <c r="C33" s="23"/>
      <c r="D33" s="23"/>
      <c r="E33" s="25"/>
      <c r="F33" s="25"/>
      <c r="G33" s="25"/>
      <c r="H33" s="25"/>
      <c r="I33" s="25"/>
      <c r="J33" s="25"/>
      <c r="K33" s="24"/>
    </row>
    <row r="34" spans="2:11" ht="23" x14ac:dyDescent="0.9">
      <c r="B34" s="120" t="s">
        <v>127</v>
      </c>
      <c r="C34" s="120"/>
      <c r="D34" s="120"/>
      <c r="E34" s="120"/>
      <c r="F34" s="120"/>
      <c r="G34" s="120"/>
      <c r="H34" s="120"/>
      <c r="I34" s="120"/>
      <c r="J34" s="120"/>
      <c r="K34" s="24"/>
    </row>
    <row r="35" spans="2:11" x14ac:dyDescent="0.9">
      <c r="B35" s="23"/>
      <c r="C35" s="23"/>
      <c r="D35" s="23"/>
      <c r="E35" s="25"/>
      <c r="F35" s="25"/>
      <c r="G35" s="25"/>
      <c r="H35" s="25"/>
      <c r="I35" s="25"/>
      <c r="J35" s="25"/>
      <c r="K35" s="24"/>
    </row>
    <row r="36" spans="2:11" s="32" customFormat="1" ht="29.15" customHeight="1" x14ac:dyDescent="0.9">
      <c r="B36" s="27" t="s">
        <v>0</v>
      </c>
      <c r="C36" s="121" t="s">
        <v>1</v>
      </c>
      <c r="D36" s="121"/>
      <c r="E36" s="121"/>
      <c r="F36" s="121" t="s">
        <v>2</v>
      </c>
      <c r="G36" s="121"/>
      <c r="H36" s="16" t="s">
        <v>3</v>
      </c>
      <c r="I36" s="16" t="s">
        <v>4</v>
      </c>
      <c r="J36" s="16" t="s">
        <v>128</v>
      </c>
      <c r="K36" s="16" t="s">
        <v>129</v>
      </c>
    </row>
    <row r="37" spans="2:11" s="32" customFormat="1" ht="162" customHeight="1" x14ac:dyDescent="0.9">
      <c r="B37" s="33">
        <v>1</v>
      </c>
      <c r="C37" s="116" t="s">
        <v>162</v>
      </c>
      <c r="D37" s="116"/>
      <c r="E37" s="116"/>
      <c r="F37" s="117" t="s">
        <v>6</v>
      </c>
      <c r="G37" s="117"/>
      <c r="H37" s="34" t="s">
        <v>130</v>
      </c>
      <c r="I37" s="35">
        <v>0</v>
      </c>
      <c r="J37" s="36"/>
      <c r="K37" s="33"/>
    </row>
    <row r="38" spans="2:11" s="32" customFormat="1" ht="209.5" customHeight="1" x14ac:dyDescent="0.9">
      <c r="B38" s="33">
        <v>2</v>
      </c>
      <c r="C38" s="116" t="s">
        <v>163</v>
      </c>
      <c r="D38" s="116"/>
      <c r="E38" s="116"/>
      <c r="F38" s="117" t="s">
        <v>8</v>
      </c>
      <c r="G38" s="117"/>
      <c r="H38" s="33" t="s">
        <v>9</v>
      </c>
      <c r="I38" s="33">
        <v>0</v>
      </c>
      <c r="J38" s="36"/>
      <c r="K38" s="33"/>
    </row>
    <row r="39" spans="2:11" s="32" customFormat="1" ht="236.5" customHeight="1" x14ac:dyDescent="0.9">
      <c r="B39" s="33">
        <v>3</v>
      </c>
      <c r="C39" s="116" t="s">
        <v>164</v>
      </c>
      <c r="D39" s="116"/>
      <c r="E39" s="116"/>
      <c r="F39" s="117" t="s">
        <v>10</v>
      </c>
      <c r="G39" s="117"/>
      <c r="H39" s="33" t="s">
        <v>11</v>
      </c>
      <c r="I39" s="33">
        <v>0</v>
      </c>
      <c r="J39" s="36"/>
      <c r="K39" s="33"/>
    </row>
    <row r="40" spans="2:11" s="32" customFormat="1" ht="195" customHeight="1" x14ac:dyDescent="0.9">
      <c r="B40" s="33">
        <v>4</v>
      </c>
      <c r="C40" s="116" t="s">
        <v>165</v>
      </c>
      <c r="D40" s="116"/>
      <c r="E40" s="116"/>
      <c r="F40" s="117" t="s">
        <v>12</v>
      </c>
      <c r="G40" s="117"/>
      <c r="H40" s="33" t="s">
        <v>13</v>
      </c>
      <c r="I40" s="33">
        <v>0</v>
      </c>
      <c r="J40" s="36"/>
      <c r="K40" s="33"/>
    </row>
    <row r="41" spans="2:11" s="32" customFormat="1" ht="88.4" customHeight="1" x14ac:dyDescent="0.9">
      <c r="B41" s="33">
        <v>5</v>
      </c>
      <c r="C41" s="116" t="s">
        <v>166</v>
      </c>
      <c r="D41" s="116"/>
      <c r="E41" s="116"/>
      <c r="F41" s="117" t="s">
        <v>14</v>
      </c>
      <c r="G41" s="117"/>
      <c r="H41" s="33" t="s">
        <v>9</v>
      </c>
      <c r="I41" s="35">
        <f>J16</f>
        <v>0</v>
      </c>
      <c r="J41" s="36"/>
      <c r="K41" s="33"/>
    </row>
    <row r="42" spans="2:11" s="32" customFormat="1" ht="272.5" customHeight="1" x14ac:dyDescent="0.9">
      <c r="B42" s="33">
        <v>6</v>
      </c>
      <c r="C42" s="116" t="s">
        <v>167</v>
      </c>
      <c r="D42" s="116"/>
      <c r="E42" s="116"/>
      <c r="F42" s="117" t="s">
        <v>15</v>
      </c>
      <c r="G42" s="117"/>
      <c r="H42" s="34" t="s">
        <v>16</v>
      </c>
      <c r="I42" s="35">
        <f>J92</f>
        <v>0</v>
      </c>
      <c r="J42" s="36"/>
      <c r="K42" s="33"/>
    </row>
    <row r="43" spans="2:11" s="32" customFormat="1" ht="192" customHeight="1" x14ac:dyDescent="0.9">
      <c r="B43" s="33">
        <v>7</v>
      </c>
      <c r="C43" s="116" t="s">
        <v>168</v>
      </c>
      <c r="D43" s="116"/>
      <c r="E43" s="116"/>
      <c r="F43" s="117" t="s">
        <v>17</v>
      </c>
      <c r="G43" s="117"/>
      <c r="H43" s="34" t="s">
        <v>18</v>
      </c>
      <c r="I43" s="33">
        <v>0</v>
      </c>
      <c r="J43" s="36"/>
      <c r="K43" s="33"/>
    </row>
    <row r="44" spans="2:11" s="32" customFormat="1" ht="232.75" customHeight="1" x14ac:dyDescent="0.9">
      <c r="B44" s="33">
        <v>8</v>
      </c>
      <c r="C44" s="116" t="s">
        <v>169</v>
      </c>
      <c r="D44" s="116"/>
      <c r="E44" s="116"/>
      <c r="F44" s="117" t="s">
        <v>161</v>
      </c>
      <c r="G44" s="117"/>
      <c r="H44" s="34" t="s">
        <v>20</v>
      </c>
      <c r="I44" s="33">
        <v>0</v>
      </c>
      <c r="J44" s="36"/>
      <c r="K44" s="33"/>
    </row>
    <row r="45" spans="2:11" s="32" customFormat="1" ht="292.5" customHeight="1" x14ac:dyDescent="0.9">
      <c r="B45" s="33">
        <v>9</v>
      </c>
      <c r="C45" s="116" t="s">
        <v>170</v>
      </c>
      <c r="D45" s="116"/>
      <c r="E45" s="116"/>
      <c r="F45" s="117" t="s">
        <v>21</v>
      </c>
      <c r="G45" s="117"/>
      <c r="H45" s="34" t="s">
        <v>22</v>
      </c>
      <c r="I45" s="33">
        <v>0</v>
      </c>
      <c r="J45" s="36"/>
      <c r="K45" s="33"/>
    </row>
    <row r="46" spans="2:11" s="32" customFormat="1" ht="262.64999999999998" customHeight="1" x14ac:dyDescent="0.9">
      <c r="B46" s="33">
        <v>10</v>
      </c>
      <c r="C46" s="116" t="s">
        <v>171</v>
      </c>
      <c r="D46" s="116"/>
      <c r="E46" s="116"/>
      <c r="F46" s="117" t="s">
        <v>23</v>
      </c>
      <c r="G46" s="117"/>
      <c r="H46" s="34" t="s">
        <v>22</v>
      </c>
      <c r="I46" s="33">
        <v>0</v>
      </c>
      <c r="J46" s="36"/>
      <c r="K46" s="33"/>
    </row>
    <row r="47" spans="2:11" s="32" customFormat="1" ht="249" customHeight="1" x14ac:dyDescent="0.9">
      <c r="B47" s="33">
        <v>11</v>
      </c>
      <c r="C47" s="116" t="s">
        <v>172</v>
      </c>
      <c r="D47" s="116"/>
      <c r="E47" s="116"/>
      <c r="F47" s="117" t="s">
        <v>24</v>
      </c>
      <c r="G47" s="117"/>
      <c r="H47" s="34" t="s">
        <v>22</v>
      </c>
      <c r="I47" s="33">
        <v>0</v>
      </c>
      <c r="J47" s="36"/>
      <c r="K47" s="33"/>
    </row>
    <row r="48" spans="2:11" s="32" customFormat="1" ht="145.65" customHeight="1" x14ac:dyDescent="0.9">
      <c r="B48" s="33">
        <v>12</v>
      </c>
      <c r="C48" s="116" t="s">
        <v>173</v>
      </c>
      <c r="D48" s="116"/>
      <c r="E48" s="116"/>
      <c r="F48" s="117" t="s">
        <v>25</v>
      </c>
      <c r="G48" s="117"/>
      <c r="H48" s="34" t="s">
        <v>22</v>
      </c>
      <c r="I48" s="33">
        <f>J17</f>
        <v>0</v>
      </c>
      <c r="J48" s="36"/>
      <c r="K48" s="33"/>
    </row>
    <row r="49" spans="2:11" s="32" customFormat="1" ht="282.64999999999998" customHeight="1" x14ac:dyDescent="0.9">
      <c r="B49" s="33">
        <v>13</v>
      </c>
      <c r="C49" s="116" t="s">
        <v>174</v>
      </c>
      <c r="D49" s="116"/>
      <c r="E49" s="116"/>
      <c r="F49" s="117" t="s">
        <v>26</v>
      </c>
      <c r="G49" s="117"/>
      <c r="H49" s="34" t="s">
        <v>22</v>
      </c>
      <c r="I49" s="33">
        <f>J18</f>
        <v>0</v>
      </c>
      <c r="J49" s="36"/>
      <c r="K49" s="33"/>
    </row>
    <row r="50" spans="2:11" s="32" customFormat="1" ht="166.75" customHeight="1" x14ac:dyDescent="0.9">
      <c r="B50" s="33">
        <v>14</v>
      </c>
      <c r="C50" s="116" t="s">
        <v>175</v>
      </c>
      <c r="D50" s="116"/>
      <c r="E50" s="116"/>
      <c r="F50" s="117" t="s">
        <v>27</v>
      </c>
      <c r="G50" s="117"/>
      <c r="H50" s="34" t="s">
        <v>22</v>
      </c>
      <c r="I50" s="33">
        <v>0</v>
      </c>
      <c r="J50" s="36"/>
      <c r="K50" s="33"/>
    </row>
    <row r="51" spans="2:11" s="32" customFormat="1" ht="270.64999999999998" customHeight="1" x14ac:dyDescent="0.9">
      <c r="B51" s="33">
        <v>15</v>
      </c>
      <c r="C51" s="116" t="s">
        <v>176</v>
      </c>
      <c r="D51" s="116"/>
      <c r="E51" s="116"/>
      <c r="F51" s="117" t="s">
        <v>28</v>
      </c>
      <c r="G51" s="117"/>
      <c r="H51" s="33" t="s">
        <v>9</v>
      </c>
      <c r="I51" s="33">
        <v>0</v>
      </c>
      <c r="J51" s="36"/>
      <c r="K51" s="33"/>
    </row>
    <row r="52" spans="2:11" s="32" customFormat="1" ht="267" customHeight="1" x14ac:dyDescent="0.9">
      <c r="B52" s="33">
        <v>16</v>
      </c>
      <c r="C52" s="116" t="s">
        <v>177</v>
      </c>
      <c r="D52" s="116"/>
      <c r="E52" s="116"/>
      <c r="F52" s="117" t="s">
        <v>29</v>
      </c>
      <c r="G52" s="117"/>
      <c r="H52" s="33" t="s">
        <v>13</v>
      </c>
      <c r="I52" s="33">
        <v>0</v>
      </c>
      <c r="J52" s="36"/>
      <c r="K52" s="33"/>
    </row>
    <row r="53" spans="2:11" s="32" customFormat="1" ht="52.75" customHeight="1" x14ac:dyDescent="0.9">
      <c r="B53" s="33">
        <v>17</v>
      </c>
      <c r="C53" s="113" t="s">
        <v>131</v>
      </c>
      <c r="D53" s="113"/>
      <c r="E53" s="113"/>
      <c r="F53" s="117" t="s">
        <v>132</v>
      </c>
      <c r="G53" s="117"/>
      <c r="H53" s="37"/>
      <c r="I53" s="33">
        <v>0</v>
      </c>
      <c r="J53" s="36"/>
      <c r="K53" s="33"/>
    </row>
    <row r="54" spans="2:11" s="32" customFormat="1" ht="87" customHeight="1" x14ac:dyDescent="0.9">
      <c r="B54" s="33">
        <v>18</v>
      </c>
      <c r="C54" s="116" t="s">
        <v>178</v>
      </c>
      <c r="D54" s="116"/>
      <c r="E54" s="116"/>
      <c r="F54" s="117" t="s">
        <v>30</v>
      </c>
      <c r="G54" s="117"/>
      <c r="H54" s="33" t="s">
        <v>9</v>
      </c>
      <c r="I54" s="33">
        <v>0</v>
      </c>
      <c r="J54" s="36"/>
      <c r="K54" s="33"/>
    </row>
    <row r="55" spans="2:11" s="32" customFormat="1" ht="163.4" customHeight="1" x14ac:dyDescent="0.9">
      <c r="B55" s="33">
        <v>19</v>
      </c>
      <c r="C55" s="116" t="s">
        <v>179</v>
      </c>
      <c r="D55" s="116"/>
      <c r="E55" s="116"/>
      <c r="F55" s="117" t="s">
        <v>31</v>
      </c>
      <c r="G55" s="117"/>
      <c r="H55" s="33" t="s">
        <v>9</v>
      </c>
      <c r="I55" s="35">
        <v>0</v>
      </c>
      <c r="J55" s="36"/>
      <c r="K55" s="23"/>
    </row>
    <row r="56" spans="2:11" s="32" customFormat="1" ht="122.4" customHeight="1" x14ac:dyDescent="0.9">
      <c r="B56" s="33">
        <v>20</v>
      </c>
      <c r="C56" s="116" t="s">
        <v>180</v>
      </c>
      <c r="D56" s="116"/>
      <c r="E56" s="116"/>
      <c r="F56" s="117" t="s">
        <v>32</v>
      </c>
      <c r="G56" s="117"/>
      <c r="H56" s="33" t="s">
        <v>9</v>
      </c>
      <c r="I56" s="32">
        <f>J20</f>
        <v>0</v>
      </c>
      <c r="J56" s="36"/>
      <c r="K56" s="33"/>
    </row>
    <row r="57" spans="2:11" s="32" customFormat="1" ht="103.75" customHeight="1" x14ac:dyDescent="0.9">
      <c r="B57" s="33">
        <v>21</v>
      </c>
      <c r="C57" s="116" t="s">
        <v>181</v>
      </c>
      <c r="D57" s="116"/>
      <c r="E57" s="116"/>
      <c r="F57" s="117" t="s">
        <v>33</v>
      </c>
      <c r="G57" s="117"/>
      <c r="H57" s="33" t="s">
        <v>9</v>
      </c>
      <c r="I57" s="33">
        <v>0</v>
      </c>
      <c r="J57" s="36"/>
      <c r="K57" s="33"/>
    </row>
    <row r="58" spans="2:11" s="32" customFormat="1" ht="214.75" customHeight="1" x14ac:dyDescent="0.9">
      <c r="B58" s="33">
        <v>22</v>
      </c>
      <c r="C58" s="116" t="s">
        <v>182</v>
      </c>
      <c r="D58" s="116"/>
      <c r="E58" s="116"/>
      <c r="F58" s="117" t="s">
        <v>34</v>
      </c>
      <c r="G58" s="117"/>
      <c r="H58" s="33" t="s">
        <v>9</v>
      </c>
      <c r="I58" s="33">
        <v>0</v>
      </c>
      <c r="J58" s="36"/>
      <c r="K58" s="33"/>
    </row>
    <row r="59" spans="2:11" s="32" customFormat="1" ht="32.15" customHeight="1" x14ac:dyDescent="0.9">
      <c r="B59" s="33">
        <v>23</v>
      </c>
      <c r="C59" s="113" t="s">
        <v>133</v>
      </c>
      <c r="D59" s="113"/>
      <c r="E59" s="113"/>
      <c r="F59" s="117"/>
      <c r="G59" s="117"/>
      <c r="H59" s="26"/>
      <c r="I59" s="33">
        <v>0</v>
      </c>
      <c r="J59" s="36"/>
      <c r="K59" s="33"/>
    </row>
    <row r="60" spans="2:11" s="32" customFormat="1" ht="64.400000000000006" customHeight="1" x14ac:dyDescent="0.9">
      <c r="B60" s="33">
        <v>24</v>
      </c>
      <c r="C60" s="116" t="s">
        <v>183</v>
      </c>
      <c r="D60" s="116"/>
      <c r="E60" s="116"/>
      <c r="F60" s="117" t="s">
        <v>35</v>
      </c>
      <c r="G60" s="117"/>
      <c r="H60" s="33"/>
      <c r="I60" s="33"/>
      <c r="J60" s="36"/>
      <c r="K60" s="24"/>
    </row>
    <row r="61" spans="2:11" s="32" customFormat="1" ht="102.65" customHeight="1" x14ac:dyDescent="0.9">
      <c r="B61" s="33">
        <v>25</v>
      </c>
      <c r="C61" s="116" t="s">
        <v>184</v>
      </c>
      <c r="D61" s="116"/>
      <c r="E61" s="116"/>
      <c r="F61" s="117" t="s">
        <v>36</v>
      </c>
      <c r="G61" s="117"/>
      <c r="H61" s="34" t="s">
        <v>22</v>
      </c>
      <c r="I61" s="35">
        <v>0</v>
      </c>
      <c r="J61" s="36"/>
      <c r="K61" s="23"/>
    </row>
    <row r="62" spans="2:11" s="32" customFormat="1" ht="216.65" customHeight="1" x14ac:dyDescent="0.9">
      <c r="B62" s="33">
        <v>26</v>
      </c>
      <c r="C62" s="116" t="s">
        <v>185</v>
      </c>
      <c r="D62" s="116"/>
      <c r="E62" s="116"/>
      <c r="F62" s="117" t="s">
        <v>37</v>
      </c>
      <c r="G62" s="117"/>
      <c r="H62" s="34" t="s">
        <v>22</v>
      </c>
      <c r="I62" s="33">
        <v>0</v>
      </c>
      <c r="J62" s="36"/>
      <c r="K62" s="33"/>
    </row>
    <row r="63" spans="2:11" s="32" customFormat="1" ht="180.65" customHeight="1" x14ac:dyDescent="0.9">
      <c r="B63" s="33">
        <v>27</v>
      </c>
      <c r="C63" s="116" t="s">
        <v>186</v>
      </c>
      <c r="D63" s="116"/>
      <c r="E63" s="116"/>
      <c r="F63" s="117" t="s">
        <v>38</v>
      </c>
      <c r="G63" s="117"/>
      <c r="H63" s="34" t="s">
        <v>9</v>
      </c>
      <c r="I63" s="33">
        <v>0</v>
      </c>
      <c r="J63" s="36"/>
      <c r="K63" s="33"/>
    </row>
    <row r="64" spans="2:11" s="32" customFormat="1" ht="153" customHeight="1" x14ac:dyDescent="0.9">
      <c r="B64" s="33">
        <v>28</v>
      </c>
      <c r="C64" s="116" t="s">
        <v>39</v>
      </c>
      <c r="D64" s="116"/>
      <c r="E64" s="116"/>
      <c r="F64" s="117" t="s">
        <v>40</v>
      </c>
      <c r="G64" s="117"/>
      <c r="H64" s="34" t="s">
        <v>9</v>
      </c>
      <c r="I64" s="33">
        <v>0</v>
      </c>
      <c r="J64" s="36"/>
      <c r="K64" s="33"/>
    </row>
    <row r="65" spans="2:11" s="32" customFormat="1" ht="111.65" customHeight="1" x14ac:dyDescent="0.9">
      <c r="B65" s="33">
        <v>29</v>
      </c>
      <c r="C65" s="116" t="s">
        <v>187</v>
      </c>
      <c r="D65" s="116"/>
      <c r="E65" s="116"/>
      <c r="F65" s="117" t="s">
        <v>41</v>
      </c>
      <c r="G65" s="117"/>
      <c r="H65" s="34" t="s">
        <v>9</v>
      </c>
      <c r="I65" s="35">
        <v>0</v>
      </c>
      <c r="J65" s="36"/>
      <c r="K65" s="33"/>
    </row>
    <row r="66" spans="2:11" s="32" customFormat="1" ht="241.75" customHeight="1" x14ac:dyDescent="0.9">
      <c r="B66" s="33">
        <v>30</v>
      </c>
      <c r="C66" s="116" t="s">
        <v>188</v>
      </c>
      <c r="D66" s="116"/>
      <c r="E66" s="116"/>
      <c r="F66" s="117" t="s">
        <v>42</v>
      </c>
      <c r="G66" s="117"/>
      <c r="H66" s="34" t="s">
        <v>22</v>
      </c>
      <c r="I66" s="35">
        <f>I67</f>
        <v>0</v>
      </c>
      <c r="J66" s="36"/>
      <c r="K66" s="33"/>
    </row>
    <row r="67" spans="2:11" s="32" customFormat="1" ht="249" customHeight="1" x14ac:dyDescent="0.9">
      <c r="B67" s="33">
        <v>31</v>
      </c>
      <c r="C67" s="116" t="s">
        <v>134</v>
      </c>
      <c r="D67" s="116"/>
      <c r="E67" s="116"/>
      <c r="F67" s="117" t="s">
        <v>43</v>
      </c>
      <c r="G67" s="117"/>
      <c r="H67" s="34" t="s">
        <v>44</v>
      </c>
      <c r="I67" s="35">
        <f>J108</f>
        <v>0</v>
      </c>
      <c r="J67" s="36"/>
      <c r="K67" s="33"/>
    </row>
    <row r="68" spans="2:11" s="32" customFormat="1" ht="138" customHeight="1" x14ac:dyDescent="0.9">
      <c r="B68" s="33">
        <v>32</v>
      </c>
      <c r="C68" s="116" t="s">
        <v>189</v>
      </c>
      <c r="D68" s="116"/>
      <c r="E68" s="116"/>
      <c r="F68" s="117" t="s">
        <v>45</v>
      </c>
      <c r="G68" s="117"/>
      <c r="H68" s="34" t="s">
        <v>46</v>
      </c>
      <c r="I68" s="35">
        <f>J99</f>
        <v>0</v>
      </c>
      <c r="J68" s="36"/>
      <c r="K68" s="33"/>
    </row>
    <row r="69" spans="2:11" s="32" customFormat="1" ht="166.75" customHeight="1" x14ac:dyDescent="0.9">
      <c r="B69" s="33">
        <v>33</v>
      </c>
      <c r="C69" s="116" t="s">
        <v>190</v>
      </c>
      <c r="D69" s="116"/>
      <c r="E69" s="116"/>
      <c r="F69" s="117" t="s">
        <v>47</v>
      </c>
      <c r="G69" s="117"/>
      <c r="H69" s="34" t="s">
        <v>44</v>
      </c>
      <c r="I69" s="35">
        <f>J103</f>
        <v>0</v>
      </c>
      <c r="J69" s="36"/>
      <c r="K69" s="33"/>
    </row>
    <row r="70" spans="2:11" s="32" customFormat="1" ht="165" customHeight="1" x14ac:dyDescent="0.9">
      <c r="B70" s="33">
        <v>34</v>
      </c>
      <c r="C70" s="116" t="s">
        <v>191</v>
      </c>
      <c r="D70" s="116"/>
      <c r="E70" s="116"/>
      <c r="F70" s="117" t="s">
        <v>48</v>
      </c>
      <c r="G70" s="117"/>
      <c r="H70" s="34" t="s">
        <v>20</v>
      </c>
      <c r="I70" s="33">
        <v>0</v>
      </c>
      <c r="J70" s="36"/>
      <c r="K70" s="33"/>
    </row>
    <row r="71" spans="2:11" s="32" customFormat="1" ht="409.5" customHeight="1" x14ac:dyDescent="0.9">
      <c r="B71" s="33">
        <v>35</v>
      </c>
      <c r="C71" s="116" t="s">
        <v>192</v>
      </c>
      <c r="D71" s="116"/>
      <c r="E71" s="116"/>
      <c r="F71" s="117" t="s">
        <v>49</v>
      </c>
      <c r="G71" s="117"/>
      <c r="H71" s="34" t="s">
        <v>16</v>
      </c>
      <c r="I71" s="33">
        <v>0</v>
      </c>
      <c r="J71" s="36"/>
      <c r="K71" s="33"/>
    </row>
    <row r="72" spans="2:11" s="32" customFormat="1" ht="201" customHeight="1" x14ac:dyDescent="0.9">
      <c r="B72" s="33">
        <v>36</v>
      </c>
      <c r="C72" s="116" t="s">
        <v>193</v>
      </c>
      <c r="D72" s="116"/>
      <c r="E72" s="116"/>
      <c r="F72" s="117" t="s">
        <v>50</v>
      </c>
      <c r="G72" s="117"/>
      <c r="H72" s="33" t="s">
        <v>13</v>
      </c>
      <c r="I72" s="33">
        <v>0</v>
      </c>
      <c r="J72" s="36"/>
      <c r="K72" s="33"/>
    </row>
    <row r="73" spans="2:11" s="32" customFormat="1" ht="201" customHeight="1" x14ac:dyDescent="0.9">
      <c r="B73" s="33">
        <v>37</v>
      </c>
      <c r="C73" s="116" t="s">
        <v>194</v>
      </c>
      <c r="D73" s="116"/>
      <c r="E73" s="116"/>
      <c r="F73" s="117" t="s">
        <v>51</v>
      </c>
      <c r="G73" s="117"/>
      <c r="H73" s="33" t="s">
        <v>13</v>
      </c>
      <c r="I73" s="33">
        <v>0</v>
      </c>
      <c r="J73" s="36"/>
      <c r="K73" s="33"/>
    </row>
    <row r="74" spans="2:11" s="32" customFormat="1" ht="141" customHeight="1" x14ac:dyDescent="0.9">
      <c r="B74" s="33">
        <v>38</v>
      </c>
      <c r="C74" s="116" t="s">
        <v>52</v>
      </c>
      <c r="D74" s="116"/>
      <c r="E74" s="116"/>
      <c r="F74" s="118" t="s">
        <v>53</v>
      </c>
      <c r="G74" s="118"/>
      <c r="H74" s="33" t="s">
        <v>13</v>
      </c>
      <c r="I74" s="30">
        <v>0</v>
      </c>
      <c r="J74" s="36"/>
      <c r="K74" s="33"/>
    </row>
    <row r="75" spans="2:11" s="32" customFormat="1" ht="228.65" customHeight="1" x14ac:dyDescent="0.9">
      <c r="B75" s="33">
        <v>39</v>
      </c>
      <c r="C75" s="116" t="s">
        <v>54</v>
      </c>
      <c r="D75" s="116"/>
      <c r="E75" s="116"/>
      <c r="F75" s="117" t="s">
        <v>55</v>
      </c>
      <c r="G75" s="117"/>
      <c r="H75" s="33" t="s">
        <v>13</v>
      </c>
      <c r="I75" s="30">
        <v>0</v>
      </c>
      <c r="J75" s="36"/>
      <c r="K75" s="33"/>
    </row>
    <row r="76" spans="2:11" s="32" customFormat="1" ht="228.65" customHeight="1" x14ac:dyDescent="0.9">
      <c r="B76" s="33">
        <v>40</v>
      </c>
      <c r="C76" s="107" t="s">
        <v>135</v>
      </c>
      <c r="D76" s="107"/>
      <c r="E76" s="107"/>
      <c r="F76" s="117" t="s">
        <v>57</v>
      </c>
      <c r="G76" s="117"/>
      <c r="H76" s="33" t="s">
        <v>58</v>
      </c>
      <c r="I76" s="30">
        <v>0</v>
      </c>
      <c r="J76" s="36"/>
      <c r="K76" s="33"/>
    </row>
    <row r="77" spans="2:11" s="32" customFormat="1" ht="228.65" customHeight="1" x14ac:dyDescent="0.9">
      <c r="B77" s="33">
        <v>41</v>
      </c>
      <c r="C77" s="116" t="s">
        <v>59</v>
      </c>
      <c r="D77" s="116"/>
      <c r="E77" s="116"/>
      <c r="F77" s="117" t="s">
        <v>60</v>
      </c>
      <c r="G77" s="117"/>
      <c r="H77" s="23" t="s">
        <v>61</v>
      </c>
      <c r="I77" s="33">
        <v>0</v>
      </c>
      <c r="J77" s="36"/>
      <c r="K77" s="33"/>
    </row>
    <row r="78" spans="2:11" s="32" customFormat="1" ht="201" customHeight="1" x14ac:dyDescent="0.9">
      <c r="B78" s="33">
        <v>42</v>
      </c>
      <c r="C78" s="107" t="s">
        <v>62</v>
      </c>
      <c r="D78" s="107"/>
      <c r="E78" s="107"/>
      <c r="F78" s="117" t="s">
        <v>63</v>
      </c>
      <c r="G78" s="117"/>
      <c r="H78" s="23" t="s">
        <v>61</v>
      </c>
      <c r="I78" s="33">
        <v>0</v>
      </c>
      <c r="J78" s="36"/>
      <c r="K78" s="33"/>
    </row>
    <row r="79" spans="2:11" s="32" customFormat="1" ht="145.65" customHeight="1" x14ac:dyDescent="0.9">
      <c r="B79" s="33">
        <v>43</v>
      </c>
      <c r="C79" s="116" t="s">
        <v>136</v>
      </c>
      <c r="D79" s="116"/>
      <c r="E79" s="116"/>
      <c r="F79" s="117" t="s">
        <v>63</v>
      </c>
      <c r="G79" s="117"/>
      <c r="H79" s="23" t="s">
        <v>22</v>
      </c>
      <c r="I79" s="33">
        <v>0</v>
      </c>
      <c r="J79" s="36"/>
      <c r="K79" s="33"/>
    </row>
    <row r="80" spans="2:11" s="32" customFormat="1" ht="161.5" customHeight="1" x14ac:dyDescent="0.9">
      <c r="B80" s="33">
        <v>44</v>
      </c>
      <c r="C80" s="116" t="s">
        <v>137</v>
      </c>
      <c r="D80" s="116"/>
      <c r="E80" s="116"/>
      <c r="F80" s="117" t="s">
        <v>66</v>
      </c>
      <c r="G80" s="117"/>
      <c r="H80" s="23" t="s">
        <v>13</v>
      </c>
      <c r="I80" s="33">
        <v>0</v>
      </c>
      <c r="J80" s="36"/>
      <c r="K80" s="33"/>
    </row>
    <row r="81" spans="2:11" s="32" customFormat="1" ht="161.5" customHeight="1" x14ac:dyDescent="0.9">
      <c r="B81" s="33">
        <v>45</v>
      </c>
      <c r="C81" s="116" t="s">
        <v>71</v>
      </c>
      <c r="D81" s="116"/>
      <c r="E81" s="116"/>
      <c r="F81" s="117" t="s">
        <v>72</v>
      </c>
      <c r="G81" s="117"/>
      <c r="H81" s="23" t="s">
        <v>67</v>
      </c>
      <c r="I81" s="33">
        <f>J19</f>
        <v>0</v>
      </c>
      <c r="J81" s="36"/>
      <c r="K81" s="33"/>
    </row>
    <row r="82" spans="2:11" s="32" customFormat="1" ht="136.4" customHeight="1" x14ac:dyDescent="0.9">
      <c r="B82" s="33">
        <v>46</v>
      </c>
      <c r="C82" s="116" t="s">
        <v>138</v>
      </c>
      <c r="D82" s="116"/>
      <c r="E82" s="116"/>
      <c r="F82" s="117" t="s">
        <v>92</v>
      </c>
      <c r="G82" s="117"/>
      <c r="H82" s="23" t="s">
        <v>13</v>
      </c>
      <c r="I82" s="35">
        <v>0</v>
      </c>
      <c r="J82" s="36"/>
      <c r="K82" s="33"/>
    </row>
    <row r="83" spans="2:11" s="32" customFormat="1" ht="168" customHeight="1" x14ac:dyDescent="0.9">
      <c r="B83" s="33">
        <v>47</v>
      </c>
      <c r="C83" s="116" t="s">
        <v>75</v>
      </c>
      <c r="D83" s="116"/>
      <c r="E83" s="116"/>
      <c r="F83" s="117" t="s">
        <v>76</v>
      </c>
      <c r="G83" s="117"/>
      <c r="H83" s="23" t="s">
        <v>58</v>
      </c>
      <c r="I83" s="35">
        <v>0</v>
      </c>
      <c r="J83" s="36"/>
      <c r="K83" s="33">
        <v>0</v>
      </c>
    </row>
    <row r="84" spans="2:11" s="32" customFormat="1" ht="176.4" customHeight="1" x14ac:dyDescent="0.9">
      <c r="B84" s="33">
        <v>48</v>
      </c>
      <c r="C84" s="116" t="s">
        <v>139</v>
      </c>
      <c r="D84" s="116"/>
      <c r="E84" s="116"/>
      <c r="F84" s="108" t="s">
        <v>69</v>
      </c>
      <c r="G84" s="109"/>
      <c r="H84" s="22" t="s">
        <v>140</v>
      </c>
      <c r="I84" s="38">
        <v>0</v>
      </c>
      <c r="J84" s="38"/>
      <c r="K84" s="38"/>
    </row>
    <row r="85" spans="2:11" s="32" customFormat="1" ht="162.65" customHeight="1" x14ac:dyDescent="0.9">
      <c r="B85" s="33">
        <v>49</v>
      </c>
      <c r="C85" s="107" t="s">
        <v>73</v>
      </c>
      <c r="D85" s="107"/>
      <c r="E85" s="107"/>
      <c r="F85" s="108" t="s">
        <v>141</v>
      </c>
      <c r="G85" s="109"/>
      <c r="H85" s="22" t="s">
        <v>11</v>
      </c>
      <c r="I85" s="22">
        <v>0</v>
      </c>
      <c r="J85" s="22"/>
      <c r="K85" s="22"/>
    </row>
    <row r="86" spans="2:11" s="32" customFormat="1" ht="196.4" customHeight="1" x14ac:dyDescent="0.9">
      <c r="B86" s="33">
        <v>50</v>
      </c>
      <c r="C86" s="107" t="s">
        <v>81</v>
      </c>
      <c r="D86" s="107"/>
      <c r="E86" s="107"/>
      <c r="F86" s="108" t="s">
        <v>94</v>
      </c>
      <c r="G86" s="109"/>
      <c r="H86" s="22" t="s">
        <v>140</v>
      </c>
      <c r="I86" s="22">
        <v>0</v>
      </c>
      <c r="J86" s="22"/>
      <c r="K86" s="22"/>
    </row>
    <row r="87" spans="2:11" s="32" customFormat="1" ht="23" x14ac:dyDescent="0.95">
      <c r="B87" s="110" t="s">
        <v>142</v>
      </c>
      <c r="C87" s="111"/>
      <c r="D87" s="112"/>
      <c r="E87" s="39" t="s">
        <v>143</v>
      </c>
      <c r="F87" s="39"/>
      <c r="G87" s="39" t="s">
        <v>144</v>
      </c>
      <c r="H87" s="39" t="s">
        <v>145</v>
      </c>
      <c r="I87" s="37" t="s">
        <v>146</v>
      </c>
      <c r="J87" s="39" t="s">
        <v>4</v>
      </c>
      <c r="K87" s="39" t="s">
        <v>3</v>
      </c>
    </row>
    <row r="88" spans="2:11" s="32" customFormat="1" ht="23" x14ac:dyDescent="0.95">
      <c r="B88" s="37"/>
      <c r="C88" s="37"/>
      <c r="D88" s="37"/>
      <c r="E88" s="39"/>
      <c r="F88" s="39"/>
      <c r="G88" s="39"/>
      <c r="H88" s="39"/>
      <c r="I88" s="37"/>
      <c r="J88" s="39"/>
      <c r="K88" s="39"/>
    </row>
    <row r="89" spans="2:11" s="32" customFormat="1" ht="14.4" customHeight="1" x14ac:dyDescent="0.95">
      <c r="B89" s="40"/>
      <c r="C89" s="37"/>
      <c r="D89" s="37"/>
      <c r="E89" s="39"/>
      <c r="F89" s="39"/>
      <c r="G89" s="39"/>
      <c r="H89" s="39"/>
      <c r="I89" s="37"/>
      <c r="J89" s="39"/>
      <c r="K89" s="39"/>
    </row>
    <row r="90" spans="2:11" s="32" customFormat="1" ht="23" x14ac:dyDescent="0.95">
      <c r="B90" s="113" t="s">
        <v>147</v>
      </c>
      <c r="C90" s="113"/>
      <c r="D90" s="113"/>
      <c r="E90" s="113"/>
      <c r="F90" s="41"/>
      <c r="G90" s="41"/>
      <c r="H90" s="41"/>
      <c r="I90" s="34"/>
      <c r="J90" s="40"/>
      <c r="K90" s="39"/>
    </row>
    <row r="91" spans="2:11" s="32" customFormat="1" ht="23" x14ac:dyDescent="0.95">
      <c r="B91" s="114" t="s">
        <v>119</v>
      </c>
      <c r="C91" s="114"/>
      <c r="D91" s="114"/>
      <c r="E91" s="37">
        <v>0</v>
      </c>
      <c r="F91" s="41"/>
      <c r="G91" s="34">
        <v>2</v>
      </c>
      <c r="H91" s="34">
        <v>2</v>
      </c>
      <c r="I91" s="42">
        <v>2</v>
      </c>
      <c r="J91" s="43">
        <f>I91*H91*G91*E91</f>
        <v>0</v>
      </c>
      <c r="K91" s="39"/>
    </row>
    <row r="92" spans="2:11" s="32" customFormat="1" ht="23" x14ac:dyDescent="0.95">
      <c r="B92" s="115" t="s">
        <v>148</v>
      </c>
      <c r="C92" s="115"/>
      <c r="D92" s="115"/>
      <c r="E92" s="31"/>
      <c r="F92" s="41"/>
      <c r="G92" s="41"/>
      <c r="H92" s="41"/>
      <c r="I92" s="42"/>
      <c r="J92" s="43">
        <f>SUM(J91:J91)</f>
        <v>0</v>
      </c>
      <c r="K92" s="34" t="s">
        <v>16</v>
      </c>
    </row>
    <row r="93" spans="2:11" s="32" customFormat="1" ht="23" x14ac:dyDescent="0.95">
      <c r="B93" s="34"/>
      <c r="C93" s="44"/>
      <c r="D93" s="34"/>
      <c r="E93" s="31"/>
      <c r="F93" s="41"/>
      <c r="G93" s="41"/>
      <c r="H93" s="41"/>
      <c r="I93" s="42"/>
      <c r="J93" s="34"/>
      <c r="K93" s="34"/>
    </row>
    <row r="94" spans="2:11" s="32" customFormat="1" x14ac:dyDescent="0.9">
      <c r="B94" s="24"/>
      <c r="C94" s="23"/>
      <c r="D94" s="23"/>
      <c r="E94" s="25"/>
      <c r="F94" s="25"/>
      <c r="G94" s="25"/>
      <c r="H94" s="25"/>
      <c r="I94" s="23"/>
      <c r="J94" s="25"/>
      <c r="K94" s="24"/>
    </row>
    <row r="95" spans="2:11" s="32" customFormat="1" x14ac:dyDescent="0.9">
      <c r="B95" s="104" t="s">
        <v>149</v>
      </c>
      <c r="C95" s="104"/>
      <c r="D95" s="104"/>
      <c r="E95" s="45"/>
      <c r="F95" s="45"/>
      <c r="G95" s="25"/>
      <c r="H95" s="25"/>
      <c r="I95" s="23"/>
      <c r="J95" s="25"/>
      <c r="K95" s="24"/>
    </row>
    <row r="96" spans="2:11" s="32" customFormat="1" x14ac:dyDescent="0.9">
      <c r="B96" s="101" t="s">
        <v>150</v>
      </c>
      <c r="C96" s="101"/>
      <c r="D96" s="101"/>
      <c r="E96" s="46"/>
      <c r="F96" s="46"/>
      <c r="G96" s="25"/>
      <c r="H96" s="25"/>
      <c r="I96" s="23"/>
      <c r="J96" s="47">
        <f>J24</f>
        <v>0</v>
      </c>
      <c r="K96" s="24"/>
    </row>
    <row r="97" spans="1:30" s="32" customFormat="1" x14ac:dyDescent="0.9">
      <c r="B97" s="101" t="s">
        <v>151</v>
      </c>
      <c r="C97" s="101"/>
      <c r="D97" s="101"/>
      <c r="E97" s="46"/>
      <c r="F97" s="46"/>
      <c r="G97" s="25"/>
      <c r="H97" s="25"/>
      <c r="I97" s="23"/>
      <c r="J97" s="47">
        <f>J96*0.1</f>
        <v>0</v>
      </c>
      <c r="K97" s="24"/>
    </row>
    <row r="98" spans="1:30" s="32" customFormat="1" x14ac:dyDescent="0.9">
      <c r="B98" s="105" t="s">
        <v>148</v>
      </c>
      <c r="C98" s="105"/>
      <c r="D98" s="105"/>
      <c r="E98" s="46"/>
      <c r="F98" s="46"/>
      <c r="G98" s="25"/>
      <c r="H98" s="25"/>
      <c r="I98" s="23"/>
      <c r="J98" s="47">
        <f>SUM(J96:J97)</f>
        <v>0</v>
      </c>
      <c r="K98" s="23" t="s">
        <v>20</v>
      </c>
    </row>
    <row r="99" spans="1:30" s="32" customFormat="1" x14ac:dyDescent="0.9">
      <c r="B99" s="105" t="s">
        <v>148</v>
      </c>
      <c r="C99" s="105"/>
      <c r="D99" s="105"/>
      <c r="E99" s="46"/>
      <c r="F99" s="46"/>
      <c r="G99" s="25"/>
      <c r="H99" s="25"/>
      <c r="I99" s="23"/>
      <c r="J99" s="47">
        <f>ROUND(J98,0)</f>
        <v>0</v>
      </c>
      <c r="K99" s="23" t="s">
        <v>20</v>
      </c>
    </row>
    <row r="100" spans="1:30" s="32" customFormat="1" x14ac:dyDescent="0.9">
      <c r="B100" s="104" t="s">
        <v>152</v>
      </c>
      <c r="C100" s="104"/>
      <c r="D100" s="104"/>
      <c r="E100" s="15"/>
      <c r="F100" s="25"/>
      <c r="G100" s="25"/>
      <c r="H100" s="25"/>
      <c r="I100" s="30"/>
      <c r="J100" s="23"/>
      <c r="K100" s="23"/>
    </row>
    <row r="101" spans="1:30" s="32" customFormat="1" x14ac:dyDescent="0.9">
      <c r="B101" s="101" t="s">
        <v>153</v>
      </c>
      <c r="C101" s="101"/>
      <c r="D101" s="101"/>
      <c r="E101" s="15"/>
      <c r="F101" s="15"/>
      <c r="G101" s="25"/>
      <c r="H101" s="25"/>
      <c r="I101" s="23"/>
      <c r="J101" s="47">
        <f>J25</f>
        <v>0</v>
      </c>
      <c r="K101" s="23"/>
    </row>
    <row r="102" spans="1:30" s="32" customFormat="1" x14ac:dyDescent="0.9">
      <c r="B102" s="101" t="s">
        <v>151</v>
      </c>
      <c r="C102" s="101"/>
      <c r="D102" s="101"/>
      <c r="E102" s="15"/>
      <c r="F102" s="15"/>
      <c r="G102" s="25"/>
      <c r="H102" s="25"/>
      <c r="I102" s="23"/>
      <c r="J102" s="47">
        <f>J101*0.1</f>
        <v>0</v>
      </c>
      <c r="K102" s="23"/>
    </row>
    <row r="103" spans="1:30" s="32" customFormat="1" x14ac:dyDescent="0.9">
      <c r="B103" s="105" t="s">
        <v>148</v>
      </c>
      <c r="C103" s="105"/>
      <c r="D103" s="105"/>
      <c r="E103" s="15"/>
      <c r="F103" s="15"/>
      <c r="G103" s="25"/>
      <c r="H103" s="25"/>
      <c r="I103" s="23"/>
      <c r="J103" s="47">
        <f>SUM(J101:J102)</f>
        <v>0</v>
      </c>
      <c r="K103" s="23" t="s">
        <v>9</v>
      </c>
    </row>
    <row r="104" spans="1:30" s="32" customFormat="1" x14ac:dyDescent="0.9">
      <c r="B104" s="16"/>
      <c r="C104" s="48"/>
      <c r="D104" s="48"/>
      <c r="E104" s="15"/>
      <c r="F104" s="15"/>
      <c r="G104" s="25"/>
      <c r="H104" s="25"/>
      <c r="I104" s="23"/>
      <c r="J104" s="47"/>
      <c r="K104" s="23"/>
    </row>
    <row r="105" spans="1:30" s="32" customFormat="1" x14ac:dyDescent="0.9">
      <c r="B105" s="106" t="s">
        <v>388</v>
      </c>
      <c r="C105" s="106"/>
      <c r="D105" s="106"/>
      <c r="E105" s="106"/>
      <c r="F105" s="15"/>
      <c r="G105" s="25"/>
      <c r="H105" s="25"/>
      <c r="I105" s="23"/>
      <c r="J105" s="47"/>
      <c r="K105" s="23"/>
    </row>
    <row r="106" spans="1:30" s="32" customFormat="1" x14ac:dyDescent="0.9">
      <c r="B106" s="101" t="s">
        <v>155</v>
      </c>
      <c r="C106" s="101"/>
      <c r="D106" s="101"/>
      <c r="E106" s="15"/>
      <c r="F106" s="15"/>
      <c r="G106" s="25"/>
      <c r="H106" s="25"/>
      <c r="I106" s="23"/>
      <c r="J106" s="47">
        <f>J103</f>
        <v>0</v>
      </c>
      <c r="K106" s="24" t="s">
        <v>9</v>
      </c>
    </row>
    <row r="107" spans="1:30" s="32" customFormat="1" x14ac:dyDescent="0.9">
      <c r="B107" s="101"/>
      <c r="C107" s="101"/>
      <c r="D107" s="101"/>
      <c r="E107" s="15"/>
      <c r="F107" s="15"/>
      <c r="G107" s="102">
        <v>0</v>
      </c>
      <c r="H107" s="102"/>
      <c r="I107" s="102"/>
      <c r="J107" s="47">
        <f>J106/0.3</f>
        <v>0</v>
      </c>
      <c r="K107" s="24"/>
    </row>
    <row r="108" spans="1:30" s="32" customFormat="1" x14ac:dyDescent="0.9">
      <c r="B108" s="101" t="s">
        <v>156</v>
      </c>
      <c r="C108" s="101"/>
      <c r="D108" s="101"/>
      <c r="E108" s="45"/>
      <c r="F108" s="45"/>
      <c r="G108" s="45"/>
      <c r="H108" s="25"/>
      <c r="I108" s="23"/>
      <c r="J108" s="47">
        <f>ROUND(J107,0)</f>
        <v>0</v>
      </c>
      <c r="K108" s="23" t="s">
        <v>22</v>
      </c>
    </row>
    <row r="109" spans="1:30" x14ac:dyDescent="0.9">
      <c r="B109" s="24"/>
      <c r="C109" s="23"/>
      <c r="D109" s="23"/>
      <c r="E109" s="25"/>
      <c r="F109" s="25"/>
      <c r="G109" s="25"/>
      <c r="H109" s="25"/>
      <c r="I109" s="23"/>
      <c r="J109" s="25"/>
      <c r="K109" s="25"/>
    </row>
    <row r="110" spans="1:30" x14ac:dyDescent="0.9">
      <c r="B110" s="104" t="s">
        <v>387</v>
      </c>
      <c r="C110" s="104"/>
      <c r="D110" s="104"/>
      <c r="E110" s="15"/>
      <c r="F110" s="15"/>
      <c r="G110" s="25"/>
      <c r="H110" s="25"/>
      <c r="I110" s="23"/>
      <c r="J110" s="25"/>
      <c r="K110" s="25"/>
    </row>
    <row r="111" spans="1:30" x14ac:dyDescent="0.9">
      <c r="B111" s="101" t="s">
        <v>160</v>
      </c>
      <c r="C111" s="101"/>
      <c r="D111" s="101"/>
      <c r="E111" s="15"/>
      <c r="F111" s="15"/>
      <c r="G111" s="102">
        <v>0</v>
      </c>
      <c r="H111" s="102"/>
      <c r="I111" s="102"/>
      <c r="J111" s="47">
        <f>J108*1</f>
        <v>0</v>
      </c>
      <c r="K111" s="23" t="s">
        <v>44</v>
      </c>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4" t="s">
        <v>159</v>
      </c>
      <c r="C114" s="104"/>
      <c r="D114" s="104"/>
      <c r="E114" s="15"/>
      <c r="F114" s="15"/>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1" t="s">
        <v>160</v>
      </c>
      <c r="C115" s="101"/>
      <c r="D115" s="101"/>
      <c r="E115" s="15"/>
      <c r="F115" s="15"/>
      <c r="G115" s="102">
        <v>0</v>
      </c>
      <c r="H115" s="102"/>
      <c r="I115" s="102"/>
      <c r="J115" s="47">
        <f>J112*1</f>
        <v>0</v>
      </c>
      <c r="K115" s="23" t="s">
        <v>44</v>
      </c>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x14ac:dyDescent="0.9">
      <c r="B117" s="103"/>
      <c r="C117" s="103"/>
      <c r="D117" s="103"/>
      <c r="E117" s="15"/>
      <c r="F117" s="15"/>
      <c r="G117" s="25"/>
      <c r="H117" s="25"/>
      <c r="I117" s="23"/>
      <c r="J117" s="24"/>
      <c r="K117" s="25"/>
    </row>
  </sheetData>
  <mergeCells count="145">
    <mergeCell ref="B15:K15"/>
    <mergeCell ref="B17:K17"/>
    <mergeCell ref="C23:D23"/>
    <mergeCell ref="C24:D24"/>
    <mergeCell ref="C25:D25"/>
    <mergeCell ref="C26:D26"/>
    <mergeCell ref="E10:K10"/>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C29:D29"/>
    <mergeCell ref="B34:J34"/>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C86:E86"/>
    <mergeCell ref="F86:G86"/>
    <mergeCell ref="B87:D87"/>
    <mergeCell ref="B90:E90"/>
    <mergeCell ref="C82:E82"/>
    <mergeCell ref="F82:G82"/>
    <mergeCell ref="C83:E83"/>
    <mergeCell ref="F83:G83"/>
    <mergeCell ref="C84:E84"/>
    <mergeCell ref="F84:G84"/>
    <mergeCell ref="B99:D99"/>
    <mergeCell ref="B100:D100"/>
    <mergeCell ref="B101:D101"/>
    <mergeCell ref="B102:D102"/>
    <mergeCell ref="B103:D103"/>
    <mergeCell ref="B105:E105"/>
    <mergeCell ref="B91:D91"/>
    <mergeCell ref="B92:D92"/>
    <mergeCell ref="B95:D95"/>
    <mergeCell ref="B96:D96"/>
    <mergeCell ref="B97:D97"/>
    <mergeCell ref="B98:D98"/>
    <mergeCell ref="B114:D114"/>
    <mergeCell ref="B115:D115"/>
    <mergeCell ref="G115:I115"/>
    <mergeCell ref="B117:D117"/>
    <mergeCell ref="B106:D106"/>
    <mergeCell ref="B107:D107"/>
    <mergeCell ref="G107:I107"/>
    <mergeCell ref="B108:D108"/>
    <mergeCell ref="B110:D110"/>
    <mergeCell ref="B111:D111"/>
    <mergeCell ref="G111:I111"/>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FDCDB-66D2-4945-8879-F2DC8CE072A4}">
  <sheetPr>
    <tabColor rgb="FFFFFF00"/>
    <pageSetUpPr fitToPage="1"/>
  </sheetPr>
  <dimension ref="A1:AD117"/>
  <sheetViews>
    <sheetView view="pageBreakPreview" zoomScale="40" zoomScaleNormal="65" zoomScaleSheetLayoutView="40" workbookViewId="0">
      <selection activeCell="F19" sqref="F19"/>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1" spans="1:11" x14ac:dyDescent="0.9">
      <c r="A1" s="14" t="s">
        <v>337</v>
      </c>
    </row>
    <row r="2" spans="1:11" ht="42" customHeight="1" x14ac:dyDescent="0.9">
      <c r="B2" s="15" t="s">
        <v>98</v>
      </c>
      <c r="C2" s="16" t="s">
        <v>195</v>
      </c>
    </row>
    <row r="3" spans="1:11" ht="21" customHeight="1" x14ac:dyDescent="0.9">
      <c r="B3" s="15" t="s">
        <v>99</v>
      </c>
      <c r="C3" s="16"/>
    </row>
    <row r="4" spans="1:11" ht="21" customHeight="1" x14ac:dyDescent="0.9">
      <c r="B4" s="15" t="s">
        <v>100</v>
      </c>
      <c r="C4" s="23" t="s">
        <v>327</v>
      </c>
    </row>
    <row r="5" spans="1:11" ht="21" customHeight="1" x14ac:dyDescent="0.9">
      <c r="B5" s="15" t="s">
        <v>101</v>
      </c>
      <c r="C5" s="16" t="s">
        <v>441</v>
      </c>
    </row>
    <row r="6" spans="1:11" ht="21" customHeight="1" x14ac:dyDescent="0.9">
      <c r="B6" s="15" t="s">
        <v>102</v>
      </c>
      <c r="C6" s="16"/>
    </row>
    <row r="7" spans="1:11" ht="21" customHeight="1" x14ac:dyDescent="0.9">
      <c r="B7" s="15" t="s">
        <v>103</v>
      </c>
      <c r="C7" s="16">
        <v>1</v>
      </c>
    </row>
    <row r="8" spans="1:11" ht="21" customHeight="1" x14ac:dyDescent="0.9">
      <c r="B8" s="15" t="s">
        <v>104</v>
      </c>
      <c r="C8" s="16" t="s">
        <v>417</v>
      </c>
    </row>
    <row r="9" spans="1:11" ht="41.4" customHeight="1" x14ac:dyDescent="0.9">
      <c r="B9" s="17" t="s">
        <v>105</v>
      </c>
      <c r="C9" s="16">
        <f>C7+1</f>
        <v>2</v>
      </c>
    </row>
    <row r="10" spans="1:11" ht="21" customHeight="1" x14ac:dyDescent="0.9">
      <c r="B10" s="15" t="s">
        <v>106</v>
      </c>
      <c r="C10" s="16" t="s">
        <v>198</v>
      </c>
      <c r="E10" s="124"/>
      <c r="F10" s="124"/>
      <c r="G10" s="124"/>
      <c r="H10" s="124"/>
      <c r="I10" s="124"/>
      <c r="J10" s="124"/>
      <c r="K10" s="124"/>
    </row>
    <row r="11" spans="1:11" ht="21" customHeight="1" x14ac:dyDescent="0.9">
      <c r="B11" s="15" t="s">
        <v>107</v>
      </c>
      <c r="C11" s="16" t="s">
        <v>429</v>
      </c>
    </row>
    <row r="12" spans="1:11" x14ac:dyDescent="0.9">
      <c r="B12" s="19"/>
      <c r="C12" s="20"/>
    </row>
    <row r="13" spans="1:11" ht="15" customHeight="1" x14ac:dyDescent="0.9">
      <c r="B13" s="125" t="s">
        <v>108</v>
      </c>
      <c r="C13" s="125" t="s">
        <v>109</v>
      </c>
      <c r="D13" s="125" t="s">
        <v>110</v>
      </c>
      <c r="E13" s="125" t="s">
        <v>111</v>
      </c>
      <c r="F13" s="21"/>
      <c r="G13" s="125" t="s">
        <v>112</v>
      </c>
      <c r="H13" s="125"/>
      <c r="I13" s="125"/>
      <c r="J13" s="125" t="s">
        <v>113</v>
      </c>
      <c r="K13" s="125" t="s">
        <v>114</v>
      </c>
    </row>
    <row r="14" spans="1:11" ht="26.5" customHeight="1" x14ac:dyDescent="0.9">
      <c r="B14" s="125"/>
      <c r="C14" s="125"/>
      <c r="D14" s="125"/>
      <c r="E14" s="125"/>
      <c r="F14" s="21" t="s">
        <v>115</v>
      </c>
      <c r="G14" s="21" t="s">
        <v>116</v>
      </c>
      <c r="H14" s="21" t="s">
        <v>117</v>
      </c>
      <c r="I14" s="21" t="s">
        <v>118</v>
      </c>
      <c r="J14" s="125"/>
      <c r="K14" s="125"/>
    </row>
    <row r="15" spans="1:11" ht="18.649999999999999" customHeight="1" x14ac:dyDescent="0.9">
      <c r="B15" s="122" t="s">
        <v>278</v>
      </c>
      <c r="C15" s="122"/>
      <c r="D15" s="122"/>
      <c r="E15" s="122"/>
      <c r="F15" s="122"/>
      <c r="G15" s="122"/>
      <c r="H15" s="122"/>
      <c r="I15" s="122"/>
      <c r="J15" s="122"/>
      <c r="K15" s="122"/>
    </row>
    <row r="16" spans="1:11" ht="56.15" customHeight="1" x14ac:dyDescent="0.9">
      <c r="B16" s="22" t="s">
        <v>209</v>
      </c>
      <c r="C16" s="23" t="s">
        <v>210</v>
      </c>
      <c r="D16" s="23" t="s">
        <v>211</v>
      </c>
      <c r="E16" s="23" t="s">
        <v>212</v>
      </c>
      <c r="F16" s="23">
        <v>2</v>
      </c>
      <c r="G16" s="23">
        <f>8+3.5+3.5</f>
        <v>15</v>
      </c>
      <c r="H16" s="23"/>
      <c r="I16" s="24"/>
      <c r="J16" s="23"/>
      <c r="K16" s="23" t="s">
        <v>213</v>
      </c>
    </row>
    <row r="17" spans="2:11" ht="56.15" customHeight="1" x14ac:dyDescent="0.9">
      <c r="B17" s="22" t="s">
        <v>403</v>
      </c>
      <c r="C17" s="22" t="s">
        <v>206</v>
      </c>
      <c r="D17" s="22" t="s">
        <v>442</v>
      </c>
      <c r="E17" s="23" t="s">
        <v>443</v>
      </c>
      <c r="F17" s="22">
        <v>2</v>
      </c>
      <c r="G17" s="22"/>
      <c r="H17" s="22"/>
      <c r="I17" s="22"/>
      <c r="J17" s="22">
        <f>F17</f>
        <v>2</v>
      </c>
      <c r="K17" s="22" t="s">
        <v>208</v>
      </c>
    </row>
    <row r="18" spans="2:11" ht="56.15" customHeight="1" x14ac:dyDescent="0.9">
      <c r="B18" s="22"/>
      <c r="C18" s="22"/>
      <c r="D18" s="22"/>
      <c r="E18" s="22"/>
      <c r="F18" s="22"/>
      <c r="G18" s="22"/>
      <c r="H18" s="55"/>
      <c r="I18" s="55"/>
      <c r="J18" s="22"/>
      <c r="K18" s="22"/>
    </row>
    <row r="19" spans="2:11" ht="56.15" customHeight="1" x14ac:dyDescent="0.9">
      <c r="B19" s="22"/>
      <c r="C19" s="22"/>
      <c r="D19" s="22"/>
      <c r="E19" s="22"/>
      <c r="F19" s="22"/>
      <c r="G19" s="22"/>
      <c r="H19" s="22"/>
      <c r="I19" s="55"/>
      <c r="J19" s="22"/>
      <c r="K19" s="22"/>
    </row>
    <row r="20" spans="2:11" ht="68.400000000000006" customHeight="1" x14ac:dyDescent="0.9">
      <c r="B20" s="23"/>
      <c r="C20" s="23"/>
      <c r="D20" s="23"/>
      <c r="E20" s="23"/>
      <c r="F20" s="23"/>
      <c r="G20" s="23"/>
      <c r="H20" s="23"/>
      <c r="I20" s="23"/>
      <c r="J20" s="23"/>
      <c r="K20" s="23"/>
    </row>
    <row r="21" spans="2:11" x14ac:dyDescent="0.9">
      <c r="B21" s="24"/>
      <c r="C21" s="23"/>
      <c r="D21" s="23"/>
      <c r="E21" s="25"/>
      <c r="F21" s="25"/>
      <c r="G21" s="25"/>
      <c r="H21" s="25"/>
      <c r="I21" s="25"/>
      <c r="J21" s="25"/>
      <c r="K21" s="24"/>
    </row>
    <row r="22" spans="2:11" ht="22.5" customHeight="1" x14ac:dyDescent="0.9">
      <c r="B22" s="26" t="s">
        <v>120</v>
      </c>
      <c r="C22" s="16"/>
      <c r="D22" s="16"/>
      <c r="E22" s="27"/>
      <c r="F22" s="27"/>
      <c r="G22" s="28"/>
      <c r="H22" s="25"/>
      <c r="I22" s="21"/>
      <c r="J22" s="29"/>
      <c r="K22" s="24"/>
    </row>
    <row r="23" spans="2:11" ht="22.5" customHeight="1" x14ac:dyDescent="0.9">
      <c r="B23" s="26"/>
      <c r="C23" s="123" t="s">
        <v>121</v>
      </c>
      <c r="D23" s="123"/>
      <c r="E23" s="27"/>
      <c r="F23" s="27"/>
      <c r="G23" s="28"/>
      <c r="H23" s="25"/>
      <c r="I23" s="16" t="s">
        <v>13</v>
      </c>
      <c r="J23" s="29">
        <v>0</v>
      </c>
      <c r="K23" s="24"/>
    </row>
    <row r="24" spans="2:11" ht="22.5" customHeight="1" x14ac:dyDescent="0.9">
      <c r="B24" s="26"/>
      <c r="C24" s="119" t="s">
        <v>122</v>
      </c>
      <c r="D24" s="119"/>
      <c r="E24" s="22"/>
      <c r="F24" s="22"/>
      <c r="G24" s="23"/>
      <c r="H24" s="23"/>
      <c r="I24" s="16" t="s">
        <v>13</v>
      </c>
      <c r="J24" s="29">
        <v>0</v>
      </c>
      <c r="K24" s="24"/>
    </row>
    <row r="25" spans="2:11" ht="22.5" customHeight="1" x14ac:dyDescent="0.9">
      <c r="B25" s="26"/>
      <c r="C25" s="119" t="s">
        <v>123</v>
      </c>
      <c r="D25" s="119"/>
      <c r="E25" s="22"/>
      <c r="F25" s="22"/>
      <c r="G25" s="23"/>
      <c r="H25" s="23"/>
      <c r="I25" s="16" t="s">
        <v>61</v>
      </c>
      <c r="J25" s="29">
        <v>0</v>
      </c>
      <c r="K25" s="24"/>
    </row>
    <row r="26" spans="2:11" ht="22.5" customHeight="1" x14ac:dyDescent="0.9">
      <c r="B26" s="26"/>
      <c r="C26" s="119" t="s">
        <v>124</v>
      </c>
      <c r="D26" s="119"/>
      <c r="E26" s="22"/>
      <c r="F26" s="22"/>
      <c r="G26" s="23"/>
      <c r="H26" s="23"/>
      <c r="I26" s="16" t="s">
        <v>61</v>
      </c>
      <c r="J26" s="29">
        <v>0</v>
      </c>
      <c r="K26" s="24"/>
    </row>
    <row r="27" spans="2:11" ht="22.5" customHeight="1" x14ac:dyDescent="0.9">
      <c r="B27" s="26"/>
      <c r="C27" s="106" t="s">
        <v>125</v>
      </c>
      <c r="D27" s="106"/>
      <c r="E27" s="22"/>
      <c r="F27" s="22"/>
      <c r="G27" s="23"/>
      <c r="H27" s="23"/>
      <c r="I27" s="16" t="s">
        <v>61</v>
      </c>
      <c r="J27" s="29">
        <v>0</v>
      </c>
      <c r="K27" s="24"/>
    </row>
    <row r="28" spans="2:11" ht="22.5" customHeight="1" x14ac:dyDescent="0.9">
      <c r="B28" s="26"/>
      <c r="C28" s="119" t="s">
        <v>126</v>
      </c>
      <c r="D28" s="119"/>
      <c r="E28" s="22"/>
      <c r="F28" s="22"/>
      <c r="G28" s="23"/>
      <c r="H28" s="23"/>
      <c r="I28" s="16" t="s">
        <v>16</v>
      </c>
      <c r="J28" s="29">
        <v>0</v>
      </c>
      <c r="K28" s="24"/>
    </row>
    <row r="29" spans="2:11" ht="22.5" customHeight="1" x14ac:dyDescent="0.9">
      <c r="B29" s="24"/>
      <c r="C29" s="102"/>
      <c r="D29" s="102"/>
      <c r="E29" s="25"/>
      <c r="F29" s="25"/>
      <c r="G29" s="25"/>
      <c r="H29" s="25"/>
      <c r="I29" s="25"/>
      <c r="J29" s="29"/>
      <c r="K29" s="24"/>
    </row>
    <row r="30" spans="2:11" ht="21.65" customHeight="1" x14ac:dyDescent="0.9">
      <c r="B30" s="24"/>
      <c r="C30" s="25"/>
      <c r="D30" s="25"/>
      <c r="E30" s="25"/>
      <c r="F30" s="25"/>
      <c r="G30" s="25"/>
      <c r="H30" s="25"/>
      <c r="I30" s="25"/>
      <c r="J30" s="29"/>
      <c r="K30" s="30"/>
    </row>
    <row r="31" spans="2:11" ht="21.65" customHeight="1" x14ac:dyDescent="0.9">
      <c r="B31" s="22"/>
      <c r="C31" s="25"/>
      <c r="D31" s="25"/>
      <c r="E31" s="25"/>
      <c r="F31" s="25"/>
      <c r="G31" s="25"/>
      <c r="H31" s="25"/>
      <c r="I31" s="25"/>
      <c r="J31" s="29"/>
      <c r="K31" s="30"/>
    </row>
    <row r="32" spans="2:11" x14ac:dyDescent="0.9">
      <c r="B32" s="22"/>
      <c r="C32" s="22"/>
      <c r="D32" s="22"/>
      <c r="E32" s="22"/>
      <c r="F32" s="22"/>
      <c r="G32" s="25"/>
      <c r="H32" s="25"/>
      <c r="I32" s="25"/>
      <c r="J32" s="30"/>
      <c r="K32" s="24"/>
    </row>
    <row r="33" spans="2:11" x14ac:dyDescent="0.9">
      <c r="B33" s="24"/>
      <c r="C33" s="23"/>
      <c r="D33" s="23"/>
      <c r="E33" s="25"/>
      <c r="F33" s="25"/>
      <c r="G33" s="25"/>
      <c r="H33" s="25"/>
      <c r="I33" s="25"/>
      <c r="J33" s="25"/>
      <c r="K33" s="24"/>
    </row>
    <row r="34" spans="2:11" ht="23" x14ac:dyDescent="0.9">
      <c r="B34" s="120" t="s">
        <v>127</v>
      </c>
      <c r="C34" s="120"/>
      <c r="D34" s="120"/>
      <c r="E34" s="120"/>
      <c r="F34" s="120"/>
      <c r="G34" s="120"/>
      <c r="H34" s="120"/>
      <c r="I34" s="120"/>
      <c r="J34" s="120"/>
      <c r="K34" s="24"/>
    </row>
    <row r="35" spans="2:11" x14ac:dyDescent="0.9">
      <c r="B35" s="23"/>
      <c r="C35" s="23"/>
      <c r="D35" s="23"/>
      <c r="E35" s="25"/>
      <c r="F35" s="25"/>
      <c r="G35" s="25"/>
      <c r="H35" s="25"/>
      <c r="I35" s="25"/>
      <c r="J35" s="25"/>
      <c r="K35" s="24"/>
    </row>
    <row r="36" spans="2:11" s="32" customFormat="1" ht="29.15" customHeight="1" x14ac:dyDescent="0.9">
      <c r="B36" s="27" t="s">
        <v>0</v>
      </c>
      <c r="C36" s="121" t="s">
        <v>1</v>
      </c>
      <c r="D36" s="121"/>
      <c r="E36" s="121"/>
      <c r="F36" s="121" t="s">
        <v>2</v>
      </c>
      <c r="G36" s="121"/>
      <c r="H36" s="16" t="s">
        <v>3</v>
      </c>
      <c r="I36" s="16" t="s">
        <v>4</v>
      </c>
      <c r="J36" s="16" t="s">
        <v>128</v>
      </c>
      <c r="K36" s="16" t="s">
        <v>129</v>
      </c>
    </row>
    <row r="37" spans="2:11" s="32" customFormat="1" ht="162" customHeight="1" x14ac:dyDescent="0.9">
      <c r="B37" s="33">
        <v>1</v>
      </c>
      <c r="C37" s="116" t="s">
        <v>162</v>
      </c>
      <c r="D37" s="116"/>
      <c r="E37" s="116"/>
      <c r="F37" s="117" t="s">
        <v>6</v>
      </c>
      <c r="G37" s="117"/>
      <c r="H37" s="34" t="s">
        <v>130</v>
      </c>
      <c r="I37" s="35">
        <v>0</v>
      </c>
      <c r="J37" s="36"/>
      <c r="K37" s="33"/>
    </row>
    <row r="38" spans="2:11" s="32" customFormat="1" ht="209.5" customHeight="1" x14ac:dyDescent="0.9">
      <c r="B38" s="33">
        <v>2</v>
      </c>
      <c r="C38" s="116" t="s">
        <v>163</v>
      </c>
      <c r="D38" s="116"/>
      <c r="E38" s="116"/>
      <c r="F38" s="117" t="s">
        <v>8</v>
      </c>
      <c r="G38" s="117"/>
      <c r="H38" s="33" t="s">
        <v>9</v>
      </c>
      <c r="I38" s="33">
        <v>0</v>
      </c>
      <c r="J38" s="36"/>
      <c r="K38" s="33"/>
    </row>
    <row r="39" spans="2:11" s="32" customFormat="1" ht="236.5" customHeight="1" x14ac:dyDescent="0.9">
      <c r="B39" s="33">
        <v>3</v>
      </c>
      <c r="C39" s="116" t="s">
        <v>164</v>
      </c>
      <c r="D39" s="116"/>
      <c r="E39" s="116"/>
      <c r="F39" s="117" t="s">
        <v>10</v>
      </c>
      <c r="G39" s="117"/>
      <c r="H39" s="33" t="s">
        <v>11</v>
      </c>
      <c r="I39" s="33">
        <v>0</v>
      </c>
      <c r="J39" s="36"/>
      <c r="K39" s="33"/>
    </row>
    <row r="40" spans="2:11" s="32" customFormat="1" ht="195" customHeight="1" x14ac:dyDescent="0.9">
      <c r="B40" s="33">
        <v>4</v>
      </c>
      <c r="C40" s="116" t="s">
        <v>165</v>
      </c>
      <c r="D40" s="116"/>
      <c r="E40" s="116"/>
      <c r="F40" s="117" t="s">
        <v>12</v>
      </c>
      <c r="G40" s="117"/>
      <c r="H40" s="33" t="s">
        <v>13</v>
      </c>
      <c r="I40" s="33">
        <v>0</v>
      </c>
      <c r="J40" s="36"/>
      <c r="K40" s="33"/>
    </row>
    <row r="41" spans="2:11" s="32" customFormat="1" ht="88.4" customHeight="1" x14ac:dyDescent="0.9">
      <c r="B41" s="33">
        <v>5</v>
      </c>
      <c r="C41" s="116" t="s">
        <v>166</v>
      </c>
      <c r="D41" s="116"/>
      <c r="E41" s="116"/>
      <c r="F41" s="117" t="s">
        <v>14</v>
      </c>
      <c r="G41" s="117"/>
      <c r="H41" s="33" t="s">
        <v>9</v>
      </c>
      <c r="I41" s="35">
        <f>J16</f>
        <v>0</v>
      </c>
      <c r="J41" s="36"/>
      <c r="K41" s="33"/>
    </row>
    <row r="42" spans="2:11" s="32" customFormat="1" ht="272.5" customHeight="1" x14ac:dyDescent="0.9">
      <c r="B42" s="33">
        <v>6</v>
      </c>
      <c r="C42" s="116" t="s">
        <v>167</v>
      </c>
      <c r="D42" s="116"/>
      <c r="E42" s="116"/>
      <c r="F42" s="117" t="s">
        <v>15</v>
      </c>
      <c r="G42" s="117"/>
      <c r="H42" s="34" t="s">
        <v>16</v>
      </c>
      <c r="I42" s="35">
        <f>J92</f>
        <v>0</v>
      </c>
      <c r="J42" s="36"/>
      <c r="K42" s="33"/>
    </row>
    <row r="43" spans="2:11" s="32" customFormat="1" ht="192" customHeight="1" x14ac:dyDescent="0.9">
      <c r="B43" s="33">
        <v>7</v>
      </c>
      <c r="C43" s="116" t="s">
        <v>168</v>
      </c>
      <c r="D43" s="116"/>
      <c r="E43" s="116"/>
      <c r="F43" s="117" t="s">
        <v>17</v>
      </c>
      <c r="G43" s="117"/>
      <c r="H43" s="34" t="s">
        <v>18</v>
      </c>
      <c r="I43" s="33">
        <v>0</v>
      </c>
      <c r="J43" s="36"/>
      <c r="K43" s="33"/>
    </row>
    <row r="44" spans="2:11" s="32" customFormat="1" ht="232.75" customHeight="1" x14ac:dyDescent="0.9">
      <c r="B44" s="33">
        <v>8</v>
      </c>
      <c r="C44" s="116" t="s">
        <v>169</v>
      </c>
      <c r="D44" s="116"/>
      <c r="E44" s="116"/>
      <c r="F44" s="117" t="s">
        <v>161</v>
      </c>
      <c r="G44" s="117"/>
      <c r="H44" s="34" t="s">
        <v>20</v>
      </c>
      <c r="I44" s="33">
        <v>0</v>
      </c>
      <c r="J44" s="36"/>
      <c r="K44" s="33"/>
    </row>
    <row r="45" spans="2:11" s="32" customFormat="1" ht="292.5" customHeight="1" x14ac:dyDescent="0.9">
      <c r="B45" s="33">
        <v>9</v>
      </c>
      <c r="C45" s="116" t="s">
        <v>170</v>
      </c>
      <c r="D45" s="116"/>
      <c r="E45" s="116"/>
      <c r="F45" s="117" t="s">
        <v>21</v>
      </c>
      <c r="G45" s="117"/>
      <c r="H45" s="34" t="s">
        <v>22</v>
      </c>
      <c r="I45" s="33">
        <v>0</v>
      </c>
      <c r="J45" s="36"/>
      <c r="K45" s="33"/>
    </row>
    <row r="46" spans="2:11" s="32" customFormat="1" ht="262.64999999999998" customHeight="1" x14ac:dyDescent="0.9">
      <c r="B46" s="33">
        <v>10</v>
      </c>
      <c r="C46" s="116" t="s">
        <v>171</v>
      </c>
      <c r="D46" s="116"/>
      <c r="E46" s="116"/>
      <c r="F46" s="117" t="s">
        <v>23</v>
      </c>
      <c r="G46" s="117"/>
      <c r="H46" s="34" t="s">
        <v>22</v>
      </c>
      <c r="I46" s="33">
        <v>0</v>
      </c>
      <c r="J46" s="36"/>
      <c r="K46" s="33"/>
    </row>
    <row r="47" spans="2:11" s="32" customFormat="1" ht="249" customHeight="1" x14ac:dyDescent="0.9">
      <c r="B47" s="33">
        <v>11</v>
      </c>
      <c r="C47" s="116" t="s">
        <v>172</v>
      </c>
      <c r="D47" s="116"/>
      <c r="E47" s="116"/>
      <c r="F47" s="117" t="s">
        <v>24</v>
      </c>
      <c r="G47" s="117"/>
      <c r="H47" s="34" t="s">
        <v>22</v>
      </c>
      <c r="I47" s="33">
        <v>0</v>
      </c>
      <c r="J47" s="36"/>
      <c r="K47" s="33"/>
    </row>
    <row r="48" spans="2:11" s="32" customFormat="1" ht="145.65" customHeight="1" x14ac:dyDescent="0.9">
      <c r="B48" s="33">
        <v>12</v>
      </c>
      <c r="C48" s="116" t="s">
        <v>173</v>
      </c>
      <c r="D48" s="116"/>
      <c r="E48" s="116"/>
      <c r="F48" s="117" t="s">
        <v>25</v>
      </c>
      <c r="G48" s="117"/>
      <c r="H48" s="34" t="s">
        <v>22</v>
      </c>
      <c r="I48" s="33">
        <v>0</v>
      </c>
      <c r="J48" s="36"/>
      <c r="K48" s="33"/>
    </row>
    <row r="49" spans="2:11" s="32" customFormat="1" ht="282.64999999999998" customHeight="1" x14ac:dyDescent="0.9">
      <c r="B49" s="33">
        <v>13</v>
      </c>
      <c r="C49" s="116" t="s">
        <v>174</v>
      </c>
      <c r="D49" s="116"/>
      <c r="E49" s="116"/>
      <c r="F49" s="117" t="s">
        <v>26</v>
      </c>
      <c r="G49" s="117"/>
      <c r="H49" s="34" t="s">
        <v>22</v>
      </c>
      <c r="I49" s="33">
        <f>J18</f>
        <v>0</v>
      </c>
      <c r="J49" s="36"/>
      <c r="K49" s="33"/>
    </row>
    <row r="50" spans="2:11" s="32" customFormat="1" ht="166.75" customHeight="1" x14ac:dyDescent="0.9">
      <c r="B50" s="33">
        <v>14</v>
      </c>
      <c r="C50" s="116" t="s">
        <v>175</v>
      </c>
      <c r="D50" s="116"/>
      <c r="E50" s="116"/>
      <c r="F50" s="117" t="s">
        <v>27</v>
      </c>
      <c r="G50" s="117"/>
      <c r="H50" s="34" t="s">
        <v>22</v>
      </c>
      <c r="I50" s="33">
        <v>0</v>
      </c>
      <c r="J50" s="36"/>
      <c r="K50" s="33"/>
    </row>
    <row r="51" spans="2:11" s="32" customFormat="1" ht="270.64999999999998" customHeight="1" x14ac:dyDescent="0.9">
      <c r="B51" s="33">
        <v>15</v>
      </c>
      <c r="C51" s="116" t="s">
        <v>176</v>
      </c>
      <c r="D51" s="116"/>
      <c r="E51" s="116"/>
      <c r="F51" s="117" t="s">
        <v>28</v>
      </c>
      <c r="G51" s="117"/>
      <c r="H51" s="33" t="s">
        <v>9</v>
      </c>
      <c r="I51" s="33">
        <v>0</v>
      </c>
      <c r="J51" s="36"/>
      <c r="K51" s="33"/>
    </row>
    <row r="52" spans="2:11" s="32" customFormat="1" ht="267" customHeight="1" x14ac:dyDescent="0.9">
      <c r="B52" s="33">
        <v>16</v>
      </c>
      <c r="C52" s="116" t="s">
        <v>177</v>
      </c>
      <c r="D52" s="116"/>
      <c r="E52" s="116"/>
      <c r="F52" s="117" t="s">
        <v>29</v>
      </c>
      <c r="G52" s="117"/>
      <c r="H52" s="33" t="s">
        <v>13</v>
      </c>
      <c r="I52" s="33">
        <v>0</v>
      </c>
      <c r="J52" s="36"/>
      <c r="K52" s="33"/>
    </row>
    <row r="53" spans="2:11" s="32" customFormat="1" ht="52.75" customHeight="1" x14ac:dyDescent="0.9">
      <c r="B53" s="33">
        <v>17</v>
      </c>
      <c r="C53" s="113" t="s">
        <v>131</v>
      </c>
      <c r="D53" s="113"/>
      <c r="E53" s="113"/>
      <c r="F53" s="117" t="s">
        <v>132</v>
      </c>
      <c r="G53" s="117"/>
      <c r="H53" s="37"/>
      <c r="I53" s="33">
        <v>0</v>
      </c>
      <c r="J53" s="36"/>
      <c r="K53" s="33"/>
    </row>
    <row r="54" spans="2:11" s="32" customFormat="1" ht="87" customHeight="1" x14ac:dyDescent="0.9">
      <c r="B54" s="33">
        <v>18</v>
      </c>
      <c r="C54" s="116" t="s">
        <v>178</v>
      </c>
      <c r="D54" s="116"/>
      <c r="E54" s="116"/>
      <c r="F54" s="117" t="s">
        <v>30</v>
      </c>
      <c r="G54" s="117"/>
      <c r="H54" s="33" t="s">
        <v>9</v>
      </c>
      <c r="I54" s="33">
        <v>0</v>
      </c>
      <c r="J54" s="36"/>
      <c r="K54" s="33"/>
    </row>
    <row r="55" spans="2:11" s="32" customFormat="1" ht="163.4" customHeight="1" x14ac:dyDescent="0.9">
      <c r="B55" s="33">
        <v>19</v>
      </c>
      <c r="C55" s="116" t="s">
        <v>179</v>
      </c>
      <c r="D55" s="116"/>
      <c r="E55" s="116"/>
      <c r="F55" s="117" t="s">
        <v>31</v>
      </c>
      <c r="G55" s="117"/>
      <c r="H55" s="33" t="s">
        <v>9</v>
      </c>
      <c r="I55" s="35">
        <v>0</v>
      </c>
      <c r="J55" s="36"/>
      <c r="K55" s="23"/>
    </row>
    <row r="56" spans="2:11" s="32" customFormat="1" ht="122.4" customHeight="1" x14ac:dyDescent="0.9">
      <c r="B56" s="33">
        <v>20</v>
      </c>
      <c r="C56" s="116" t="s">
        <v>180</v>
      </c>
      <c r="D56" s="116"/>
      <c r="E56" s="116"/>
      <c r="F56" s="117" t="s">
        <v>32</v>
      </c>
      <c r="G56" s="117"/>
      <c r="H56" s="33" t="s">
        <v>9</v>
      </c>
      <c r="I56" s="32">
        <f>J20</f>
        <v>0</v>
      </c>
      <c r="J56" s="36"/>
      <c r="K56" s="33"/>
    </row>
    <row r="57" spans="2:11" s="32" customFormat="1" ht="103.75" customHeight="1" x14ac:dyDescent="0.9">
      <c r="B57" s="33">
        <v>21</v>
      </c>
      <c r="C57" s="116" t="s">
        <v>181</v>
      </c>
      <c r="D57" s="116"/>
      <c r="E57" s="116"/>
      <c r="F57" s="117" t="s">
        <v>33</v>
      </c>
      <c r="G57" s="117"/>
      <c r="H57" s="33" t="s">
        <v>9</v>
      </c>
      <c r="I57" s="33">
        <v>0</v>
      </c>
      <c r="J57" s="36"/>
      <c r="K57" s="33"/>
    </row>
    <row r="58" spans="2:11" s="32" customFormat="1" ht="214.75" customHeight="1" x14ac:dyDescent="0.9">
      <c r="B58" s="33">
        <v>22</v>
      </c>
      <c r="C58" s="116" t="s">
        <v>182</v>
      </c>
      <c r="D58" s="116"/>
      <c r="E58" s="116"/>
      <c r="F58" s="117" t="s">
        <v>34</v>
      </c>
      <c r="G58" s="117"/>
      <c r="H58" s="33" t="s">
        <v>9</v>
      </c>
      <c r="I58" s="33">
        <v>0</v>
      </c>
      <c r="J58" s="36"/>
      <c r="K58" s="33"/>
    </row>
    <row r="59" spans="2:11" s="32" customFormat="1" ht="32.15" customHeight="1" x14ac:dyDescent="0.9">
      <c r="B59" s="33">
        <v>23</v>
      </c>
      <c r="C59" s="113" t="s">
        <v>133</v>
      </c>
      <c r="D59" s="113"/>
      <c r="E59" s="113"/>
      <c r="F59" s="117"/>
      <c r="G59" s="117"/>
      <c r="H59" s="26"/>
      <c r="I59" s="33">
        <v>0</v>
      </c>
      <c r="J59" s="36"/>
      <c r="K59" s="33"/>
    </row>
    <row r="60" spans="2:11" s="32" customFormat="1" ht="64.400000000000006" customHeight="1" x14ac:dyDescent="0.9">
      <c r="B60" s="33">
        <v>24</v>
      </c>
      <c r="C60" s="116" t="s">
        <v>183</v>
      </c>
      <c r="D60" s="116"/>
      <c r="E60" s="116"/>
      <c r="F60" s="117" t="s">
        <v>35</v>
      </c>
      <c r="G60" s="117"/>
      <c r="H60" s="33"/>
      <c r="I60" s="33"/>
      <c r="J60" s="36"/>
      <c r="K60" s="24"/>
    </row>
    <row r="61" spans="2:11" s="32" customFormat="1" ht="102.65" customHeight="1" x14ac:dyDescent="0.9">
      <c r="B61" s="33">
        <v>25</v>
      </c>
      <c r="C61" s="116" t="s">
        <v>184</v>
      </c>
      <c r="D61" s="116"/>
      <c r="E61" s="116"/>
      <c r="F61" s="117" t="s">
        <v>36</v>
      </c>
      <c r="G61" s="117"/>
      <c r="H61" s="34" t="s">
        <v>22</v>
      </c>
      <c r="I61" s="35">
        <v>0</v>
      </c>
      <c r="J61" s="36"/>
      <c r="K61" s="23"/>
    </row>
    <row r="62" spans="2:11" s="32" customFormat="1" ht="216.65" customHeight="1" x14ac:dyDescent="0.9">
      <c r="B62" s="33">
        <v>26</v>
      </c>
      <c r="C62" s="116" t="s">
        <v>185</v>
      </c>
      <c r="D62" s="116"/>
      <c r="E62" s="116"/>
      <c r="F62" s="117" t="s">
        <v>37</v>
      </c>
      <c r="G62" s="117"/>
      <c r="H62" s="34" t="s">
        <v>22</v>
      </c>
      <c r="I62" s="33">
        <v>0</v>
      </c>
      <c r="J62" s="36"/>
      <c r="K62" s="33"/>
    </row>
    <row r="63" spans="2:11" s="32" customFormat="1" ht="180.65" customHeight="1" x14ac:dyDescent="0.9">
      <c r="B63" s="33">
        <v>27</v>
      </c>
      <c r="C63" s="116" t="s">
        <v>186</v>
      </c>
      <c r="D63" s="116"/>
      <c r="E63" s="116"/>
      <c r="F63" s="117" t="s">
        <v>38</v>
      </c>
      <c r="G63" s="117"/>
      <c r="H63" s="34" t="s">
        <v>9</v>
      </c>
      <c r="I63" s="33">
        <f>J17</f>
        <v>2</v>
      </c>
      <c r="J63" s="36"/>
      <c r="K63" s="33"/>
    </row>
    <row r="64" spans="2:11" s="32" customFormat="1" ht="153" customHeight="1" x14ac:dyDescent="0.9">
      <c r="B64" s="33">
        <v>28</v>
      </c>
      <c r="C64" s="116" t="s">
        <v>39</v>
      </c>
      <c r="D64" s="116"/>
      <c r="E64" s="116"/>
      <c r="F64" s="117" t="s">
        <v>40</v>
      </c>
      <c r="G64" s="117"/>
      <c r="H64" s="34" t="s">
        <v>9</v>
      </c>
      <c r="I64" s="33">
        <v>0</v>
      </c>
      <c r="J64" s="36"/>
      <c r="K64" s="33"/>
    </row>
    <row r="65" spans="2:11" s="32" customFormat="1" ht="111.65" customHeight="1" x14ac:dyDescent="0.9">
      <c r="B65" s="33">
        <v>29</v>
      </c>
      <c r="C65" s="116" t="s">
        <v>187</v>
      </c>
      <c r="D65" s="116"/>
      <c r="E65" s="116"/>
      <c r="F65" s="117" t="s">
        <v>41</v>
      </c>
      <c r="G65" s="117"/>
      <c r="H65" s="34" t="s">
        <v>9</v>
      </c>
      <c r="I65" s="35">
        <v>0</v>
      </c>
      <c r="J65" s="36"/>
      <c r="K65" s="33"/>
    </row>
    <row r="66" spans="2:11" s="32" customFormat="1" ht="241.75" customHeight="1" x14ac:dyDescent="0.9">
      <c r="B66" s="33">
        <v>30</v>
      </c>
      <c r="C66" s="116" t="s">
        <v>188</v>
      </c>
      <c r="D66" s="116"/>
      <c r="E66" s="116"/>
      <c r="F66" s="117" t="s">
        <v>42</v>
      </c>
      <c r="G66" s="117"/>
      <c r="H66" s="34" t="s">
        <v>22</v>
      </c>
      <c r="I66" s="35">
        <f>I67</f>
        <v>0</v>
      </c>
      <c r="J66" s="36"/>
      <c r="K66" s="33"/>
    </row>
    <row r="67" spans="2:11" s="32" customFormat="1" ht="249" customHeight="1" x14ac:dyDescent="0.9">
      <c r="B67" s="33">
        <v>31</v>
      </c>
      <c r="C67" s="116" t="s">
        <v>134</v>
      </c>
      <c r="D67" s="116"/>
      <c r="E67" s="116"/>
      <c r="F67" s="117" t="s">
        <v>43</v>
      </c>
      <c r="G67" s="117"/>
      <c r="H67" s="34" t="s">
        <v>44</v>
      </c>
      <c r="I67" s="35">
        <f>J108</f>
        <v>0</v>
      </c>
      <c r="J67" s="36"/>
      <c r="K67" s="33"/>
    </row>
    <row r="68" spans="2:11" s="32" customFormat="1" ht="138" customHeight="1" x14ac:dyDescent="0.9">
      <c r="B68" s="33">
        <v>32</v>
      </c>
      <c r="C68" s="116" t="s">
        <v>189</v>
      </c>
      <c r="D68" s="116"/>
      <c r="E68" s="116"/>
      <c r="F68" s="117" t="s">
        <v>45</v>
      </c>
      <c r="G68" s="117"/>
      <c r="H68" s="34" t="s">
        <v>46</v>
      </c>
      <c r="I68" s="35">
        <f>J99</f>
        <v>0</v>
      </c>
      <c r="J68" s="36"/>
      <c r="K68" s="33"/>
    </row>
    <row r="69" spans="2:11" s="32" customFormat="1" ht="166.75" customHeight="1" x14ac:dyDescent="0.9">
      <c r="B69" s="33">
        <v>33</v>
      </c>
      <c r="C69" s="116" t="s">
        <v>190</v>
      </c>
      <c r="D69" s="116"/>
      <c r="E69" s="116"/>
      <c r="F69" s="117" t="s">
        <v>47</v>
      </c>
      <c r="G69" s="117"/>
      <c r="H69" s="34" t="s">
        <v>44</v>
      </c>
      <c r="I69" s="35">
        <f>J103</f>
        <v>0</v>
      </c>
      <c r="J69" s="36"/>
      <c r="K69" s="33"/>
    </row>
    <row r="70" spans="2:11" s="32" customFormat="1" ht="165" customHeight="1" x14ac:dyDescent="0.9">
      <c r="B70" s="33">
        <v>34</v>
      </c>
      <c r="C70" s="116" t="s">
        <v>191</v>
      </c>
      <c r="D70" s="116"/>
      <c r="E70" s="116"/>
      <c r="F70" s="117" t="s">
        <v>48</v>
      </c>
      <c r="G70" s="117"/>
      <c r="H70" s="34" t="s">
        <v>20</v>
      </c>
      <c r="I70" s="33">
        <v>0</v>
      </c>
      <c r="J70" s="36"/>
      <c r="K70" s="33"/>
    </row>
    <row r="71" spans="2:11" s="32" customFormat="1" ht="409.5" customHeight="1" x14ac:dyDescent="0.9">
      <c r="B71" s="33">
        <v>35</v>
      </c>
      <c r="C71" s="116" t="s">
        <v>192</v>
      </c>
      <c r="D71" s="116"/>
      <c r="E71" s="116"/>
      <c r="F71" s="117" t="s">
        <v>49</v>
      </c>
      <c r="G71" s="117"/>
      <c r="H71" s="34" t="s">
        <v>16</v>
      </c>
      <c r="I71" s="33">
        <v>0</v>
      </c>
      <c r="J71" s="36"/>
      <c r="K71" s="33"/>
    </row>
    <row r="72" spans="2:11" s="32" customFormat="1" ht="201" customHeight="1" x14ac:dyDescent="0.9">
      <c r="B72" s="33">
        <v>36</v>
      </c>
      <c r="C72" s="116" t="s">
        <v>193</v>
      </c>
      <c r="D72" s="116"/>
      <c r="E72" s="116"/>
      <c r="F72" s="117" t="s">
        <v>50</v>
      </c>
      <c r="G72" s="117"/>
      <c r="H72" s="33" t="s">
        <v>13</v>
      </c>
      <c r="I72" s="33">
        <v>0</v>
      </c>
      <c r="J72" s="36"/>
      <c r="K72" s="33"/>
    </row>
    <row r="73" spans="2:11" s="32" customFormat="1" ht="201" customHeight="1" x14ac:dyDescent="0.9">
      <c r="B73" s="33">
        <v>37</v>
      </c>
      <c r="C73" s="116" t="s">
        <v>194</v>
      </c>
      <c r="D73" s="116"/>
      <c r="E73" s="116"/>
      <c r="F73" s="117" t="s">
        <v>51</v>
      </c>
      <c r="G73" s="117"/>
      <c r="H73" s="33" t="s">
        <v>13</v>
      </c>
      <c r="I73" s="33">
        <v>0</v>
      </c>
      <c r="J73" s="36"/>
      <c r="K73" s="33"/>
    </row>
    <row r="74" spans="2:11" s="32" customFormat="1" ht="141" customHeight="1" x14ac:dyDescent="0.9">
      <c r="B74" s="33">
        <v>38</v>
      </c>
      <c r="C74" s="116" t="s">
        <v>52</v>
      </c>
      <c r="D74" s="116"/>
      <c r="E74" s="116"/>
      <c r="F74" s="118" t="s">
        <v>53</v>
      </c>
      <c r="G74" s="118"/>
      <c r="H74" s="33" t="s">
        <v>13</v>
      </c>
      <c r="I74" s="30">
        <v>0</v>
      </c>
      <c r="J74" s="36"/>
      <c r="K74" s="33"/>
    </row>
    <row r="75" spans="2:11" s="32" customFormat="1" ht="228.65" customHeight="1" x14ac:dyDescent="0.9">
      <c r="B75" s="33">
        <v>39</v>
      </c>
      <c r="C75" s="116" t="s">
        <v>54</v>
      </c>
      <c r="D75" s="116"/>
      <c r="E75" s="116"/>
      <c r="F75" s="117" t="s">
        <v>55</v>
      </c>
      <c r="G75" s="117"/>
      <c r="H75" s="33" t="s">
        <v>13</v>
      </c>
      <c r="I75" s="30">
        <v>0</v>
      </c>
      <c r="J75" s="36"/>
      <c r="K75" s="33"/>
    </row>
    <row r="76" spans="2:11" s="32" customFormat="1" ht="228.65" customHeight="1" x14ac:dyDescent="0.9">
      <c r="B76" s="33">
        <v>40</v>
      </c>
      <c r="C76" s="107" t="s">
        <v>135</v>
      </c>
      <c r="D76" s="107"/>
      <c r="E76" s="107"/>
      <c r="F76" s="117" t="s">
        <v>57</v>
      </c>
      <c r="G76" s="117"/>
      <c r="H76" s="33" t="s">
        <v>58</v>
      </c>
      <c r="I76" s="30">
        <v>0</v>
      </c>
      <c r="J76" s="36"/>
      <c r="K76" s="33"/>
    </row>
    <row r="77" spans="2:11" s="32" customFormat="1" ht="228.65" customHeight="1" x14ac:dyDescent="0.9">
      <c r="B77" s="33">
        <v>41</v>
      </c>
      <c r="C77" s="116" t="s">
        <v>59</v>
      </c>
      <c r="D77" s="116"/>
      <c r="E77" s="116"/>
      <c r="F77" s="117" t="s">
        <v>60</v>
      </c>
      <c r="G77" s="117"/>
      <c r="H77" s="23" t="s">
        <v>61</v>
      </c>
      <c r="I77" s="33">
        <v>0</v>
      </c>
      <c r="J77" s="36"/>
      <c r="K77" s="33"/>
    </row>
    <row r="78" spans="2:11" s="32" customFormat="1" ht="201" customHeight="1" x14ac:dyDescent="0.9">
      <c r="B78" s="33">
        <v>42</v>
      </c>
      <c r="C78" s="107" t="s">
        <v>62</v>
      </c>
      <c r="D78" s="107"/>
      <c r="E78" s="107"/>
      <c r="F78" s="117" t="s">
        <v>63</v>
      </c>
      <c r="G78" s="117"/>
      <c r="H78" s="23" t="s">
        <v>61</v>
      </c>
      <c r="I78" s="33">
        <v>0</v>
      </c>
      <c r="J78" s="36"/>
      <c r="K78" s="33"/>
    </row>
    <row r="79" spans="2:11" s="32" customFormat="1" ht="145.65" customHeight="1" x14ac:dyDescent="0.9">
      <c r="B79" s="33">
        <v>43</v>
      </c>
      <c r="C79" s="116" t="s">
        <v>136</v>
      </c>
      <c r="D79" s="116"/>
      <c r="E79" s="116"/>
      <c r="F79" s="117" t="s">
        <v>63</v>
      </c>
      <c r="G79" s="117"/>
      <c r="H79" s="23" t="s">
        <v>22</v>
      </c>
      <c r="I79" s="33">
        <v>0</v>
      </c>
      <c r="J79" s="36"/>
      <c r="K79" s="33"/>
    </row>
    <row r="80" spans="2:11" s="32" customFormat="1" ht="161.5" customHeight="1" x14ac:dyDescent="0.9">
      <c r="B80" s="33">
        <v>44</v>
      </c>
      <c r="C80" s="116" t="s">
        <v>137</v>
      </c>
      <c r="D80" s="116"/>
      <c r="E80" s="116"/>
      <c r="F80" s="117" t="s">
        <v>66</v>
      </c>
      <c r="G80" s="117"/>
      <c r="H80" s="23" t="s">
        <v>13</v>
      </c>
      <c r="I80" s="33">
        <v>0</v>
      </c>
      <c r="J80" s="36"/>
      <c r="K80" s="33"/>
    </row>
    <row r="81" spans="2:11" s="32" customFormat="1" ht="161.5" customHeight="1" x14ac:dyDescent="0.9">
      <c r="B81" s="33">
        <v>45</v>
      </c>
      <c r="C81" s="116" t="s">
        <v>71</v>
      </c>
      <c r="D81" s="116"/>
      <c r="E81" s="116"/>
      <c r="F81" s="117" t="s">
        <v>72</v>
      </c>
      <c r="G81" s="117"/>
      <c r="H81" s="23" t="s">
        <v>67</v>
      </c>
      <c r="I81" s="33">
        <f>J19</f>
        <v>0</v>
      </c>
      <c r="J81" s="36"/>
      <c r="K81" s="33"/>
    </row>
    <row r="82" spans="2:11" s="32" customFormat="1" ht="136.4" customHeight="1" x14ac:dyDescent="0.9">
      <c r="B82" s="33">
        <v>46</v>
      </c>
      <c r="C82" s="116" t="s">
        <v>138</v>
      </c>
      <c r="D82" s="116"/>
      <c r="E82" s="116"/>
      <c r="F82" s="117" t="s">
        <v>92</v>
      </c>
      <c r="G82" s="117"/>
      <c r="H82" s="23" t="s">
        <v>13</v>
      </c>
      <c r="I82" s="35">
        <v>0</v>
      </c>
      <c r="J82" s="36"/>
      <c r="K82" s="33"/>
    </row>
    <row r="83" spans="2:11" s="32" customFormat="1" ht="168" customHeight="1" x14ac:dyDescent="0.9">
      <c r="B83" s="33">
        <v>47</v>
      </c>
      <c r="C83" s="116" t="s">
        <v>75</v>
      </c>
      <c r="D83" s="116"/>
      <c r="E83" s="116"/>
      <c r="F83" s="117" t="s">
        <v>76</v>
      </c>
      <c r="G83" s="117"/>
      <c r="H83" s="23" t="s">
        <v>58</v>
      </c>
      <c r="I83" s="35">
        <v>0</v>
      </c>
      <c r="J83" s="36"/>
      <c r="K83" s="33">
        <v>0</v>
      </c>
    </row>
    <row r="84" spans="2:11" s="32" customFormat="1" ht="176.4" customHeight="1" x14ac:dyDescent="0.9">
      <c r="B84" s="33">
        <v>48</v>
      </c>
      <c r="C84" s="116" t="s">
        <v>139</v>
      </c>
      <c r="D84" s="116"/>
      <c r="E84" s="116"/>
      <c r="F84" s="108" t="s">
        <v>69</v>
      </c>
      <c r="G84" s="109"/>
      <c r="H84" s="22" t="s">
        <v>140</v>
      </c>
      <c r="I84" s="38">
        <v>0</v>
      </c>
      <c r="J84" s="38"/>
      <c r="K84" s="38"/>
    </row>
    <row r="85" spans="2:11" s="32" customFormat="1" ht="162.65" customHeight="1" x14ac:dyDescent="0.9">
      <c r="B85" s="33">
        <v>49</v>
      </c>
      <c r="C85" s="107" t="s">
        <v>73</v>
      </c>
      <c r="D85" s="107"/>
      <c r="E85" s="107"/>
      <c r="F85" s="108" t="s">
        <v>141</v>
      </c>
      <c r="G85" s="109"/>
      <c r="H85" s="22" t="s">
        <v>11</v>
      </c>
      <c r="I85" s="22">
        <v>0</v>
      </c>
      <c r="J85" s="22"/>
      <c r="K85" s="22"/>
    </row>
    <row r="86" spans="2:11" s="32" customFormat="1" ht="196.4" customHeight="1" x14ac:dyDescent="0.9">
      <c r="B86" s="33">
        <v>50</v>
      </c>
      <c r="C86" s="107" t="s">
        <v>81</v>
      </c>
      <c r="D86" s="107"/>
      <c r="E86" s="107"/>
      <c r="F86" s="108" t="s">
        <v>94</v>
      </c>
      <c r="G86" s="109"/>
      <c r="H86" s="22" t="s">
        <v>140</v>
      </c>
      <c r="I86" s="22">
        <v>0</v>
      </c>
      <c r="J86" s="22"/>
      <c r="K86" s="22"/>
    </row>
    <row r="87" spans="2:11" s="32" customFormat="1" ht="23" x14ac:dyDescent="0.95">
      <c r="B87" s="110" t="s">
        <v>142</v>
      </c>
      <c r="C87" s="111"/>
      <c r="D87" s="112"/>
      <c r="E87" s="39" t="s">
        <v>143</v>
      </c>
      <c r="F87" s="39"/>
      <c r="G87" s="39" t="s">
        <v>144</v>
      </c>
      <c r="H87" s="39" t="s">
        <v>145</v>
      </c>
      <c r="I87" s="37" t="s">
        <v>146</v>
      </c>
      <c r="J87" s="39" t="s">
        <v>4</v>
      </c>
      <c r="K87" s="39" t="s">
        <v>3</v>
      </c>
    </row>
    <row r="88" spans="2:11" s="32" customFormat="1" ht="23" x14ac:dyDescent="0.95">
      <c r="B88" s="37"/>
      <c r="C88" s="37"/>
      <c r="D88" s="37"/>
      <c r="E88" s="39"/>
      <c r="F88" s="39"/>
      <c r="G88" s="39"/>
      <c r="H88" s="39"/>
      <c r="I88" s="37"/>
      <c r="J88" s="39"/>
      <c r="K88" s="39"/>
    </row>
    <row r="89" spans="2:11" s="32" customFormat="1" ht="14.4" customHeight="1" x14ac:dyDescent="0.95">
      <c r="B89" s="40"/>
      <c r="C89" s="37"/>
      <c r="D89" s="37"/>
      <c r="E89" s="39"/>
      <c r="F89" s="39"/>
      <c r="G89" s="39"/>
      <c r="H89" s="39"/>
      <c r="I89" s="37"/>
      <c r="J89" s="39"/>
      <c r="K89" s="39"/>
    </row>
    <row r="90" spans="2:11" s="32" customFormat="1" ht="23" x14ac:dyDescent="0.95">
      <c r="B90" s="113" t="s">
        <v>147</v>
      </c>
      <c r="C90" s="113"/>
      <c r="D90" s="113"/>
      <c r="E90" s="113"/>
      <c r="F90" s="41"/>
      <c r="G90" s="41"/>
      <c r="H90" s="41"/>
      <c r="I90" s="34"/>
      <c r="J90" s="40"/>
      <c r="K90" s="39"/>
    </row>
    <row r="91" spans="2:11" s="32" customFormat="1" ht="23" x14ac:dyDescent="0.95">
      <c r="B91" s="114" t="s">
        <v>119</v>
      </c>
      <c r="C91" s="114"/>
      <c r="D91" s="114"/>
      <c r="E91" s="37">
        <v>0</v>
      </c>
      <c r="F91" s="41"/>
      <c r="G91" s="34">
        <v>2</v>
      </c>
      <c r="H91" s="34">
        <v>2</v>
      </c>
      <c r="I91" s="42">
        <v>2</v>
      </c>
      <c r="J91" s="43">
        <f>I91*H91*G91*E91</f>
        <v>0</v>
      </c>
      <c r="K91" s="39"/>
    </row>
    <row r="92" spans="2:11" s="32" customFormat="1" ht="23" x14ac:dyDescent="0.95">
      <c r="B92" s="115" t="s">
        <v>148</v>
      </c>
      <c r="C92" s="115"/>
      <c r="D92" s="115"/>
      <c r="E92" s="31"/>
      <c r="F92" s="41"/>
      <c r="G92" s="41"/>
      <c r="H92" s="41"/>
      <c r="I92" s="42"/>
      <c r="J92" s="43">
        <f>SUM(J91:J91)</f>
        <v>0</v>
      </c>
      <c r="K92" s="34" t="s">
        <v>16</v>
      </c>
    </row>
    <row r="93" spans="2:11" s="32" customFormat="1" ht="23" x14ac:dyDescent="0.95">
      <c r="B93" s="34"/>
      <c r="C93" s="44"/>
      <c r="D93" s="34"/>
      <c r="E93" s="31"/>
      <c r="F93" s="41"/>
      <c r="G93" s="41"/>
      <c r="H93" s="41"/>
      <c r="I93" s="42"/>
      <c r="J93" s="34"/>
      <c r="K93" s="34"/>
    </row>
    <row r="94" spans="2:11" s="32" customFormat="1" x14ac:dyDescent="0.9">
      <c r="B94" s="24"/>
      <c r="C94" s="23"/>
      <c r="D94" s="23"/>
      <c r="E94" s="25"/>
      <c r="F94" s="25"/>
      <c r="G94" s="25"/>
      <c r="H94" s="25"/>
      <c r="I94" s="23"/>
      <c r="J94" s="25"/>
      <c r="K94" s="24"/>
    </row>
    <row r="95" spans="2:11" s="32" customFormat="1" x14ac:dyDescent="0.9">
      <c r="B95" s="104" t="s">
        <v>149</v>
      </c>
      <c r="C95" s="104"/>
      <c r="D95" s="104"/>
      <c r="E95" s="45"/>
      <c r="F95" s="45"/>
      <c r="G95" s="25"/>
      <c r="H95" s="25"/>
      <c r="I95" s="23"/>
      <c r="J95" s="25"/>
      <c r="K95" s="24"/>
    </row>
    <row r="96" spans="2:11" s="32" customFormat="1" x14ac:dyDescent="0.9">
      <c r="B96" s="101" t="s">
        <v>150</v>
      </c>
      <c r="C96" s="101"/>
      <c r="D96" s="101"/>
      <c r="E96" s="46"/>
      <c r="F96" s="46"/>
      <c r="G96" s="25"/>
      <c r="H96" s="25"/>
      <c r="I96" s="23"/>
      <c r="J96" s="47">
        <f>J24</f>
        <v>0</v>
      </c>
      <c r="K96" s="24"/>
    </row>
    <row r="97" spans="1:30" s="32" customFormat="1" x14ac:dyDescent="0.9">
      <c r="B97" s="101" t="s">
        <v>151</v>
      </c>
      <c r="C97" s="101"/>
      <c r="D97" s="101"/>
      <c r="E97" s="46"/>
      <c r="F97" s="46"/>
      <c r="G97" s="25"/>
      <c r="H97" s="25"/>
      <c r="I97" s="23"/>
      <c r="J97" s="47">
        <f>J96*0.1</f>
        <v>0</v>
      </c>
      <c r="K97" s="24"/>
    </row>
    <row r="98" spans="1:30" s="32" customFormat="1" x14ac:dyDescent="0.9">
      <c r="B98" s="105" t="s">
        <v>148</v>
      </c>
      <c r="C98" s="105"/>
      <c r="D98" s="105"/>
      <c r="E98" s="46"/>
      <c r="F98" s="46"/>
      <c r="G98" s="25"/>
      <c r="H98" s="25"/>
      <c r="I98" s="23"/>
      <c r="J98" s="47">
        <f>SUM(J96:J97)</f>
        <v>0</v>
      </c>
      <c r="K98" s="23" t="s">
        <v>20</v>
      </c>
    </row>
    <row r="99" spans="1:30" s="32" customFormat="1" x14ac:dyDescent="0.9">
      <c r="B99" s="105" t="s">
        <v>148</v>
      </c>
      <c r="C99" s="105"/>
      <c r="D99" s="105"/>
      <c r="E99" s="46"/>
      <c r="F99" s="46"/>
      <c r="G99" s="25"/>
      <c r="H99" s="25"/>
      <c r="I99" s="23"/>
      <c r="J99" s="47">
        <f>ROUND(J98,0)</f>
        <v>0</v>
      </c>
      <c r="K99" s="23" t="s">
        <v>20</v>
      </c>
    </row>
    <row r="100" spans="1:30" s="32" customFormat="1" x14ac:dyDescent="0.9">
      <c r="B100" s="104" t="s">
        <v>152</v>
      </c>
      <c r="C100" s="104"/>
      <c r="D100" s="104"/>
      <c r="E100" s="15"/>
      <c r="F100" s="25"/>
      <c r="G100" s="25"/>
      <c r="H100" s="25"/>
      <c r="I100" s="30"/>
      <c r="J100" s="23"/>
      <c r="K100" s="23"/>
    </row>
    <row r="101" spans="1:30" s="32" customFormat="1" x14ac:dyDescent="0.9">
      <c r="B101" s="101" t="s">
        <v>153</v>
      </c>
      <c r="C101" s="101"/>
      <c r="D101" s="101"/>
      <c r="E101" s="15"/>
      <c r="F101" s="15"/>
      <c r="G101" s="25"/>
      <c r="H101" s="25"/>
      <c r="I101" s="23"/>
      <c r="J101" s="47">
        <f>J25</f>
        <v>0</v>
      </c>
      <c r="K101" s="23"/>
    </row>
    <row r="102" spans="1:30" s="32" customFormat="1" x14ac:dyDescent="0.9">
      <c r="B102" s="101" t="s">
        <v>151</v>
      </c>
      <c r="C102" s="101"/>
      <c r="D102" s="101"/>
      <c r="E102" s="15"/>
      <c r="F102" s="15"/>
      <c r="G102" s="25"/>
      <c r="H102" s="25"/>
      <c r="I102" s="23"/>
      <c r="J102" s="47">
        <f>J101*0.1</f>
        <v>0</v>
      </c>
      <c r="K102" s="23"/>
    </row>
    <row r="103" spans="1:30" s="32" customFormat="1" x14ac:dyDescent="0.9">
      <c r="B103" s="105" t="s">
        <v>148</v>
      </c>
      <c r="C103" s="105"/>
      <c r="D103" s="105"/>
      <c r="E103" s="15"/>
      <c r="F103" s="15"/>
      <c r="G103" s="25"/>
      <c r="H103" s="25"/>
      <c r="I103" s="23"/>
      <c r="J103" s="47">
        <f>SUM(J101:J102)</f>
        <v>0</v>
      </c>
      <c r="K103" s="23" t="s">
        <v>9</v>
      </c>
    </row>
    <row r="104" spans="1:30" s="32" customFormat="1" x14ac:dyDescent="0.9">
      <c r="B104" s="16"/>
      <c r="C104" s="48"/>
      <c r="D104" s="48"/>
      <c r="E104" s="15"/>
      <c r="F104" s="15"/>
      <c r="G104" s="25"/>
      <c r="H104" s="25"/>
      <c r="I104" s="23"/>
      <c r="J104" s="47"/>
      <c r="K104" s="23"/>
    </row>
    <row r="105" spans="1:30" s="32" customFormat="1" x14ac:dyDescent="0.9">
      <c r="B105" s="106" t="s">
        <v>388</v>
      </c>
      <c r="C105" s="106"/>
      <c r="D105" s="106"/>
      <c r="E105" s="106"/>
      <c r="F105" s="15"/>
      <c r="G105" s="25"/>
      <c r="H105" s="25"/>
      <c r="I105" s="23"/>
      <c r="J105" s="47"/>
      <c r="K105" s="23"/>
    </row>
    <row r="106" spans="1:30" s="32" customFormat="1" x14ac:dyDescent="0.9">
      <c r="B106" s="101" t="s">
        <v>155</v>
      </c>
      <c r="C106" s="101"/>
      <c r="D106" s="101"/>
      <c r="E106" s="15"/>
      <c r="F106" s="15"/>
      <c r="G106" s="25"/>
      <c r="H106" s="25"/>
      <c r="I106" s="23"/>
      <c r="J106" s="47">
        <f>J103</f>
        <v>0</v>
      </c>
      <c r="K106" s="24" t="s">
        <v>9</v>
      </c>
    </row>
    <row r="107" spans="1:30" s="32" customFormat="1" x14ac:dyDescent="0.9">
      <c r="B107" s="101"/>
      <c r="C107" s="101"/>
      <c r="D107" s="101"/>
      <c r="E107" s="15"/>
      <c r="F107" s="15"/>
      <c r="G107" s="102">
        <v>0</v>
      </c>
      <c r="H107" s="102"/>
      <c r="I107" s="102"/>
      <c r="J107" s="47">
        <f>J106/0.3</f>
        <v>0</v>
      </c>
      <c r="K107" s="24"/>
    </row>
    <row r="108" spans="1:30" s="32" customFormat="1" x14ac:dyDescent="0.9">
      <c r="B108" s="101" t="s">
        <v>156</v>
      </c>
      <c r="C108" s="101"/>
      <c r="D108" s="101"/>
      <c r="E108" s="45"/>
      <c r="F108" s="45"/>
      <c r="G108" s="45"/>
      <c r="H108" s="25"/>
      <c r="I108" s="23"/>
      <c r="J108" s="47">
        <f>ROUND(J107,0)</f>
        <v>0</v>
      </c>
      <c r="K108" s="23" t="s">
        <v>22</v>
      </c>
    </row>
    <row r="109" spans="1:30" x14ac:dyDescent="0.9">
      <c r="B109" s="24"/>
      <c r="C109" s="23"/>
      <c r="D109" s="23"/>
      <c r="E109" s="25"/>
      <c r="F109" s="25"/>
      <c r="G109" s="25"/>
      <c r="H109" s="25"/>
      <c r="I109" s="23"/>
      <c r="J109" s="25"/>
      <c r="K109" s="25"/>
    </row>
    <row r="110" spans="1:30" x14ac:dyDescent="0.9">
      <c r="B110" s="104" t="s">
        <v>387</v>
      </c>
      <c r="C110" s="104"/>
      <c r="D110" s="104"/>
      <c r="E110" s="15"/>
      <c r="F110" s="15"/>
      <c r="G110" s="25"/>
      <c r="H110" s="25"/>
      <c r="I110" s="23"/>
      <c r="J110" s="25"/>
      <c r="K110" s="25"/>
    </row>
    <row r="111" spans="1:30" x14ac:dyDescent="0.9">
      <c r="B111" s="101" t="s">
        <v>160</v>
      </c>
      <c r="C111" s="101"/>
      <c r="D111" s="101"/>
      <c r="E111" s="15"/>
      <c r="F111" s="15"/>
      <c r="G111" s="102">
        <v>0</v>
      </c>
      <c r="H111" s="102"/>
      <c r="I111" s="102"/>
      <c r="J111" s="47">
        <f>J108*1</f>
        <v>0</v>
      </c>
      <c r="K111" s="23" t="s">
        <v>44</v>
      </c>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4" t="s">
        <v>159</v>
      </c>
      <c r="C114" s="104"/>
      <c r="D114" s="104"/>
      <c r="E114" s="15"/>
      <c r="F114" s="15"/>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1" t="s">
        <v>160</v>
      </c>
      <c r="C115" s="101"/>
      <c r="D115" s="101"/>
      <c r="E115" s="15"/>
      <c r="F115" s="15"/>
      <c r="G115" s="102">
        <v>0</v>
      </c>
      <c r="H115" s="102"/>
      <c r="I115" s="102"/>
      <c r="J115" s="47">
        <f>J112*1</f>
        <v>0</v>
      </c>
      <c r="K115" s="23" t="s">
        <v>44</v>
      </c>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x14ac:dyDescent="0.9">
      <c r="B117" s="103"/>
      <c r="C117" s="103"/>
      <c r="D117" s="103"/>
      <c r="E117" s="15"/>
      <c r="F117" s="15"/>
      <c r="G117" s="25"/>
      <c r="H117" s="25"/>
      <c r="I117" s="23"/>
      <c r="J117" s="24"/>
      <c r="K117" s="25"/>
    </row>
  </sheetData>
  <mergeCells count="144">
    <mergeCell ref="B15:K15"/>
    <mergeCell ref="C23:D23"/>
    <mergeCell ref="C24:D24"/>
    <mergeCell ref="C25:D25"/>
    <mergeCell ref="C26:D26"/>
    <mergeCell ref="E10:K10"/>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C29:D29"/>
    <mergeCell ref="B34:J34"/>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C86:E86"/>
    <mergeCell ref="F86:G86"/>
    <mergeCell ref="B87:D87"/>
    <mergeCell ref="B90:E90"/>
    <mergeCell ref="C82:E82"/>
    <mergeCell ref="F82:G82"/>
    <mergeCell ref="C83:E83"/>
    <mergeCell ref="F83:G83"/>
    <mergeCell ref="C84:E84"/>
    <mergeCell ref="F84:G84"/>
    <mergeCell ref="B99:D99"/>
    <mergeCell ref="B100:D100"/>
    <mergeCell ref="B101:D101"/>
    <mergeCell ref="B102:D102"/>
    <mergeCell ref="B103:D103"/>
    <mergeCell ref="B105:E105"/>
    <mergeCell ref="B91:D91"/>
    <mergeCell ref="B92:D92"/>
    <mergeCell ref="B95:D95"/>
    <mergeCell ref="B96:D96"/>
    <mergeCell ref="B97:D97"/>
    <mergeCell ref="B98:D98"/>
    <mergeCell ref="B114:D114"/>
    <mergeCell ref="B115:D115"/>
    <mergeCell ref="G115:I115"/>
    <mergeCell ref="B117:D117"/>
    <mergeCell ref="B106:D106"/>
    <mergeCell ref="B107:D107"/>
    <mergeCell ref="G107:I107"/>
    <mergeCell ref="B108:D108"/>
    <mergeCell ref="B110:D110"/>
    <mergeCell ref="B111:D111"/>
    <mergeCell ref="G111:I111"/>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0304D-8C7D-478E-B910-ABEC091822A8}">
  <sheetPr>
    <tabColor rgb="FFFFFF00"/>
    <pageSetUpPr fitToPage="1"/>
  </sheetPr>
  <dimension ref="A2:AD114"/>
  <sheetViews>
    <sheetView view="pageBreakPreview" zoomScale="55" zoomScaleNormal="45" zoomScaleSheetLayoutView="55"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217</v>
      </c>
    </row>
    <row r="5" spans="2:11" ht="21" customHeight="1" x14ac:dyDescent="0.9">
      <c r="B5" s="15" t="s">
        <v>101</v>
      </c>
      <c r="C5" s="16" t="s">
        <v>218</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198</v>
      </c>
      <c r="J10" s="18"/>
    </row>
    <row r="11" spans="2:11" ht="21" customHeight="1" x14ac:dyDescent="0.9">
      <c r="B11" s="15" t="s">
        <v>107</v>
      </c>
      <c r="C11" s="16" t="s">
        <v>199</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1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119</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7.4+3.5+3.5</f>
        <v>14.4</v>
      </c>
      <c r="H16" s="23"/>
      <c r="I16" s="24"/>
      <c r="J16" s="23"/>
      <c r="K16" s="23" t="s">
        <v>213</v>
      </c>
    </row>
    <row r="17" spans="2:11" ht="68.400000000000006" customHeight="1" x14ac:dyDescent="0.9">
      <c r="B17" s="24"/>
      <c r="C17" s="23"/>
      <c r="D17" s="23"/>
      <c r="E17" s="25"/>
      <c r="F17" s="25"/>
      <c r="G17" s="25"/>
      <c r="H17" s="25"/>
      <c r="I17" s="25"/>
      <c r="J17" s="25"/>
      <c r="K17" s="24"/>
    </row>
    <row r="18" spans="2:11" x14ac:dyDescent="0.9">
      <c r="B18" s="24"/>
      <c r="C18" s="23"/>
      <c r="D18" s="23"/>
      <c r="E18" s="25"/>
      <c r="F18" s="25"/>
      <c r="G18" s="25"/>
      <c r="H18" s="25"/>
      <c r="I18" s="25"/>
      <c r="J18" s="25"/>
      <c r="K18" s="24"/>
    </row>
    <row r="19" spans="2:11" ht="22.5" customHeight="1" x14ac:dyDescent="0.9">
      <c r="B19" s="26" t="s">
        <v>120</v>
      </c>
      <c r="C19" s="16"/>
      <c r="D19" s="16"/>
      <c r="E19" s="27"/>
      <c r="F19" s="27"/>
      <c r="G19" s="28"/>
      <c r="H19" s="25"/>
      <c r="I19" s="21"/>
      <c r="J19" s="29"/>
      <c r="K19" s="24"/>
    </row>
    <row r="20" spans="2:11" ht="22.5" customHeight="1" x14ac:dyDescent="0.9">
      <c r="B20" s="26"/>
      <c r="C20" s="123" t="s">
        <v>121</v>
      </c>
      <c r="D20" s="123"/>
      <c r="E20" s="27"/>
      <c r="F20" s="27"/>
      <c r="G20" s="28"/>
      <c r="H20" s="25"/>
      <c r="I20" s="16" t="s">
        <v>13</v>
      </c>
      <c r="J20" s="29">
        <v>0</v>
      </c>
      <c r="K20" s="24"/>
    </row>
    <row r="21" spans="2:11" ht="22.5" customHeight="1" x14ac:dyDescent="0.9">
      <c r="B21" s="26"/>
      <c r="C21" s="119" t="s">
        <v>122</v>
      </c>
      <c r="D21" s="119"/>
      <c r="E21" s="22"/>
      <c r="F21" s="22"/>
      <c r="G21" s="23"/>
      <c r="H21" s="23"/>
      <c r="I21" s="16" t="s">
        <v>13</v>
      </c>
      <c r="J21" s="29">
        <v>0</v>
      </c>
      <c r="K21" s="24"/>
    </row>
    <row r="22" spans="2:11" ht="22.5" customHeight="1" x14ac:dyDescent="0.9">
      <c r="B22" s="26"/>
      <c r="C22" s="119" t="s">
        <v>123</v>
      </c>
      <c r="D22" s="119"/>
      <c r="E22" s="22"/>
      <c r="F22" s="22"/>
      <c r="G22" s="23"/>
      <c r="H22" s="23"/>
      <c r="I22" s="16" t="s">
        <v>61</v>
      </c>
      <c r="J22" s="29">
        <v>0</v>
      </c>
      <c r="K22" s="24"/>
    </row>
    <row r="23" spans="2:11" ht="22.5" customHeight="1" x14ac:dyDescent="0.9">
      <c r="B23" s="26"/>
      <c r="C23" s="119" t="s">
        <v>124</v>
      </c>
      <c r="D23" s="119"/>
      <c r="E23" s="22"/>
      <c r="F23" s="22"/>
      <c r="G23" s="23"/>
      <c r="H23" s="23"/>
      <c r="I23" s="16" t="s">
        <v>61</v>
      </c>
      <c r="J23" s="29">
        <v>0</v>
      </c>
      <c r="K23" s="24"/>
    </row>
    <row r="24" spans="2:11" ht="22.5" customHeight="1" x14ac:dyDescent="0.9">
      <c r="B24" s="26"/>
      <c r="C24" s="106" t="s">
        <v>125</v>
      </c>
      <c r="D24" s="106"/>
      <c r="E24" s="22"/>
      <c r="F24" s="22"/>
      <c r="G24" s="23"/>
      <c r="H24" s="23"/>
      <c r="I24" s="16" t="s">
        <v>61</v>
      </c>
      <c r="J24" s="29">
        <v>0</v>
      </c>
      <c r="K24" s="24"/>
    </row>
    <row r="25" spans="2:11" ht="22.5" customHeight="1" x14ac:dyDescent="0.9">
      <c r="B25" s="26"/>
      <c r="C25" s="119" t="s">
        <v>126</v>
      </c>
      <c r="D25" s="119"/>
      <c r="E25" s="22"/>
      <c r="F25" s="22"/>
      <c r="G25" s="23"/>
      <c r="H25" s="23"/>
      <c r="I25" s="16" t="s">
        <v>16</v>
      </c>
      <c r="J25" s="29">
        <v>0</v>
      </c>
      <c r="K25" s="24"/>
    </row>
    <row r="26" spans="2:11" ht="22.5" customHeight="1" x14ac:dyDescent="0.9">
      <c r="B26" s="24"/>
      <c r="C26" s="102"/>
      <c r="D26" s="102"/>
      <c r="E26" s="25"/>
      <c r="F26" s="25"/>
      <c r="G26" s="25"/>
      <c r="H26" s="25"/>
      <c r="I26" s="25"/>
      <c r="J26" s="29"/>
      <c r="K26" s="24"/>
    </row>
    <row r="27" spans="2:11" ht="21.65" customHeight="1" x14ac:dyDescent="0.9">
      <c r="B27" s="24"/>
      <c r="C27" s="25"/>
      <c r="D27" s="25"/>
      <c r="E27" s="25"/>
      <c r="F27" s="25"/>
      <c r="G27" s="25"/>
      <c r="H27" s="25"/>
      <c r="I27" s="25"/>
      <c r="J27" s="29"/>
      <c r="K27" s="30"/>
    </row>
    <row r="28" spans="2:11" ht="21.65" customHeight="1" x14ac:dyDescent="0.9">
      <c r="B28" s="22"/>
      <c r="C28" s="25"/>
      <c r="D28" s="25"/>
      <c r="E28" s="25"/>
      <c r="F28" s="25"/>
      <c r="G28" s="25"/>
      <c r="H28" s="25"/>
      <c r="I28" s="25"/>
      <c r="J28" s="29"/>
      <c r="K28" s="30"/>
    </row>
    <row r="29" spans="2:11" x14ac:dyDescent="0.9">
      <c r="B29" s="22"/>
      <c r="C29" s="22"/>
      <c r="D29" s="22"/>
      <c r="E29" s="22"/>
      <c r="F29" s="22"/>
      <c r="G29" s="25"/>
      <c r="H29" s="25"/>
      <c r="I29" s="25"/>
      <c r="J29" s="30"/>
      <c r="K29" s="24"/>
    </row>
    <row r="30" spans="2:11" x14ac:dyDescent="0.9">
      <c r="B30" s="24"/>
      <c r="C30" s="23"/>
      <c r="D30" s="23"/>
      <c r="E30" s="25"/>
      <c r="F30" s="25"/>
      <c r="G30" s="25"/>
      <c r="H30" s="25"/>
      <c r="I30" s="25"/>
      <c r="J30" s="25"/>
      <c r="K30" s="24"/>
    </row>
    <row r="31" spans="2:11" ht="23" x14ac:dyDescent="0.9">
      <c r="B31" s="120" t="s">
        <v>127</v>
      </c>
      <c r="C31" s="120"/>
      <c r="D31" s="120"/>
      <c r="E31" s="120"/>
      <c r="F31" s="120"/>
      <c r="G31" s="120"/>
      <c r="H31" s="120"/>
      <c r="I31" s="120"/>
      <c r="J31" s="120"/>
      <c r="K31" s="24"/>
    </row>
    <row r="32" spans="2:11" x14ac:dyDescent="0.9">
      <c r="B32" s="23"/>
      <c r="C32" s="23"/>
      <c r="D32" s="23"/>
      <c r="E32" s="25"/>
      <c r="F32" s="25"/>
      <c r="G32" s="25"/>
      <c r="H32" s="25"/>
      <c r="I32" s="25"/>
      <c r="J32" s="25"/>
      <c r="K32" s="24"/>
    </row>
    <row r="33" spans="2:11" s="32" customFormat="1" ht="29.15" customHeight="1" x14ac:dyDescent="0.9">
      <c r="B33" s="27" t="s">
        <v>0</v>
      </c>
      <c r="C33" s="121" t="s">
        <v>1</v>
      </c>
      <c r="D33" s="121"/>
      <c r="E33" s="121"/>
      <c r="F33" s="121" t="s">
        <v>2</v>
      </c>
      <c r="G33" s="121"/>
      <c r="H33" s="16" t="s">
        <v>3</v>
      </c>
      <c r="I33" s="16" t="s">
        <v>4</v>
      </c>
      <c r="J33" s="16" t="s">
        <v>128</v>
      </c>
      <c r="K33" s="16" t="s">
        <v>129</v>
      </c>
    </row>
    <row r="34" spans="2:11" s="32" customFormat="1" ht="162" customHeight="1" x14ac:dyDescent="0.9">
      <c r="B34" s="33">
        <v>1</v>
      </c>
      <c r="C34" s="116" t="s">
        <v>162</v>
      </c>
      <c r="D34" s="116"/>
      <c r="E34" s="116"/>
      <c r="F34" s="117" t="s">
        <v>6</v>
      </c>
      <c r="G34" s="117"/>
      <c r="H34" s="34" t="s">
        <v>130</v>
      </c>
      <c r="I34" s="35">
        <v>2</v>
      </c>
      <c r="J34" s="36"/>
      <c r="K34" s="33"/>
    </row>
    <row r="35" spans="2:11" s="32" customFormat="1" ht="209.5" customHeight="1" x14ac:dyDescent="0.9">
      <c r="B35" s="33">
        <v>2</v>
      </c>
      <c r="C35" s="116" t="s">
        <v>163</v>
      </c>
      <c r="D35" s="116"/>
      <c r="E35" s="116"/>
      <c r="F35" s="117" t="s">
        <v>8</v>
      </c>
      <c r="G35" s="117"/>
      <c r="H35" s="33" t="s">
        <v>9</v>
      </c>
      <c r="I35" s="33"/>
      <c r="J35" s="36"/>
      <c r="K35" s="33"/>
    </row>
    <row r="36" spans="2:11" s="32" customFormat="1" ht="236.5" customHeight="1" x14ac:dyDescent="0.9">
      <c r="B36" s="33">
        <v>3</v>
      </c>
      <c r="C36" s="116" t="s">
        <v>164</v>
      </c>
      <c r="D36" s="116"/>
      <c r="E36" s="116"/>
      <c r="F36" s="117" t="s">
        <v>10</v>
      </c>
      <c r="G36" s="117"/>
      <c r="H36" s="33" t="s">
        <v>11</v>
      </c>
      <c r="I36" s="33"/>
      <c r="J36" s="36"/>
      <c r="K36" s="33"/>
    </row>
    <row r="37" spans="2:11" s="32" customFormat="1" ht="195" customHeight="1" x14ac:dyDescent="0.9">
      <c r="B37" s="33">
        <v>4</v>
      </c>
      <c r="C37" s="116" t="s">
        <v>165</v>
      </c>
      <c r="D37" s="116"/>
      <c r="E37" s="116"/>
      <c r="F37" s="117" t="s">
        <v>12</v>
      </c>
      <c r="G37" s="117"/>
      <c r="H37" s="33" t="s">
        <v>13</v>
      </c>
      <c r="I37" s="33"/>
      <c r="J37" s="36"/>
      <c r="K37" s="33"/>
    </row>
    <row r="38" spans="2:11" s="32" customFormat="1" ht="88.4" customHeight="1" x14ac:dyDescent="0.9">
      <c r="B38" s="33">
        <v>5</v>
      </c>
      <c r="C38" s="116" t="s">
        <v>166</v>
      </c>
      <c r="D38" s="116"/>
      <c r="E38" s="116"/>
      <c r="F38" s="117" t="s">
        <v>14</v>
      </c>
      <c r="G38" s="117"/>
      <c r="H38" s="33" t="s">
        <v>9</v>
      </c>
      <c r="I38" s="35">
        <f>J16</f>
        <v>0</v>
      </c>
      <c r="J38" s="36"/>
      <c r="K38" s="33"/>
    </row>
    <row r="39" spans="2:11" s="32" customFormat="1" ht="272.5" customHeight="1" x14ac:dyDescent="0.9">
      <c r="B39" s="33">
        <v>6</v>
      </c>
      <c r="C39" s="116" t="s">
        <v>167</v>
      </c>
      <c r="D39" s="116"/>
      <c r="E39" s="116"/>
      <c r="F39" s="117" t="s">
        <v>15</v>
      </c>
      <c r="G39" s="117"/>
      <c r="H39" s="34" t="s">
        <v>16</v>
      </c>
      <c r="I39" s="35"/>
      <c r="J39" s="36"/>
      <c r="K39" s="33"/>
    </row>
    <row r="40" spans="2:11" s="32" customFormat="1" ht="192" customHeight="1" x14ac:dyDescent="0.9">
      <c r="B40" s="33">
        <v>7</v>
      </c>
      <c r="C40" s="116" t="s">
        <v>168</v>
      </c>
      <c r="D40" s="116"/>
      <c r="E40" s="116"/>
      <c r="F40" s="117" t="s">
        <v>17</v>
      </c>
      <c r="G40" s="117"/>
      <c r="H40" s="34" t="s">
        <v>18</v>
      </c>
      <c r="I40" s="33"/>
      <c r="J40" s="36"/>
      <c r="K40" s="33"/>
    </row>
    <row r="41" spans="2:11" s="32" customFormat="1" ht="232.75" customHeight="1" x14ac:dyDescent="0.9">
      <c r="B41" s="33">
        <v>8</v>
      </c>
      <c r="C41" s="116" t="s">
        <v>169</v>
      </c>
      <c r="D41" s="116"/>
      <c r="E41" s="116"/>
      <c r="F41" s="117" t="s">
        <v>161</v>
      </c>
      <c r="G41" s="117"/>
      <c r="H41" s="34" t="s">
        <v>20</v>
      </c>
      <c r="I41" s="33"/>
      <c r="J41" s="36"/>
      <c r="K41" s="33"/>
    </row>
    <row r="42" spans="2:11" s="32" customFormat="1" ht="292.5" customHeight="1" x14ac:dyDescent="0.9">
      <c r="B42" s="33">
        <v>9</v>
      </c>
      <c r="C42" s="116" t="s">
        <v>170</v>
      </c>
      <c r="D42" s="116"/>
      <c r="E42" s="116"/>
      <c r="F42" s="117" t="s">
        <v>21</v>
      </c>
      <c r="G42" s="117"/>
      <c r="H42" s="34" t="s">
        <v>22</v>
      </c>
      <c r="I42" s="33"/>
      <c r="J42" s="36"/>
      <c r="K42" s="33"/>
    </row>
    <row r="43" spans="2:11" s="32" customFormat="1" ht="262.64999999999998" customHeight="1" x14ac:dyDescent="0.9">
      <c r="B43" s="33">
        <v>10</v>
      </c>
      <c r="C43" s="116" t="s">
        <v>171</v>
      </c>
      <c r="D43" s="116"/>
      <c r="E43" s="116"/>
      <c r="F43" s="117" t="s">
        <v>23</v>
      </c>
      <c r="G43" s="117"/>
      <c r="H43" s="34" t="s">
        <v>22</v>
      </c>
      <c r="I43" s="33"/>
      <c r="J43" s="36"/>
      <c r="K43" s="33"/>
    </row>
    <row r="44" spans="2:11" s="32" customFormat="1" ht="249" customHeight="1" x14ac:dyDescent="0.9">
      <c r="B44" s="33">
        <v>11</v>
      </c>
      <c r="C44" s="116" t="s">
        <v>172</v>
      </c>
      <c r="D44" s="116"/>
      <c r="E44" s="116"/>
      <c r="F44" s="117" t="s">
        <v>24</v>
      </c>
      <c r="G44" s="117"/>
      <c r="H44" s="34" t="s">
        <v>22</v>
      </c>
      <c r="I44" s="33"/>
      <c r="J44" s="36"/>
      <c r="K44" s="33"/>
    </row>
    <row r="45" spans="2:11" s="32" customFormat="1" ht="145.65" customHeight="1" x14ac:dyDescent="0.9">
      <c r="B45" s="33">
        <v>12</v>
      </c>
      <c r="C45" s="116" t="s">
        <v>173</v>
      </c>
      <c r="D45" s="116"/>
      <c r="E45" s="116"/>
      <c r="F45" s="117" t="s">
        <v>25</v>
      </c>
      <c r="G45" s="117"/>
      <c r="H45" s="34" t="s">
        <v>22</v>
      </c>
      <c r="I45" s="33"/>
      <c r="J45" s="36"/>
      <c r="K45" s="33"/>
    </row>
    <row r="46" spans="2:11" s="32" customFormat="1" ht="282.64999999999998" customHeight="1" x14ac:dyDescent="0.9">
      <c r="B46" s="33">
        <v>13</v>
      </c>
      <c r="C46" s="116" t="s">
        <v>174</v>
      </c>
      <c r="D46" s="116"/>
      <c r="E46" s="116"/>
      <c r="F46" s="117" t="s">
        <v>26</v>
      </c>
      <c r="G46" s="117"/>
      <c r="H46" s="34" t="s">
        <v>22</v>
      </c>
      <c r="I46" s="33"/>
      <c r="J46" s="36"/>
      <c r="K46" s="33"/>
    </row>
    <row r="47" spans="2:11" s="32" customFormat="1" ht="166.75" customHeight="1" x14ac:dyDescent="0.9">
      <c r="B47" s="33">
        <v>14</v>
      </c>
      <c r="C47" s="116" t="s">
        <v>175</v>
      </c>
      <c r="D47" s="116"/>
      <c r="E47" s="116"/>
      <c r="F47" s="117" t="s">
        <v>27</v>
      </c>
      <c r="G47" s="117"/>
      <c r="H47" s="34" t="s">
        <v>22</v>
      </c>
      <c r="I47" s="33"/>
      <c r="J47" s="36"/>
      <c r="K47" s="33"/>
    </row>
    <row r="48" spans="2:11" s="32" customFormat="1" ht="270.64999999999998" customHeight="1" x14ac:dyDescent="0.9">
      <c r="B48" s="33">
        <v>15</v>
      </c>
      <c r="C48" s="116" t="s">
        <v>176</v>
      </c>
      <c r="D48" s="116"/>
      <c r="E48" s="116"/>
      <c r="F48" s="117" t="s">
        <v>28</v>
      </c>
      <c r="G48" s="117"/>
      <c r="H48" s="33" t="s">
        <v>9</v>
      </c>
      <c r="I48" s="33"/>
      <c r="J48" s="36"/>
      <c r="K48" s="33"/>
    </row>
    <row r="49" spans="2:11" s="32" customFormat="1" ht="200.5" customHeight="1" x14ac:dyDescent="0.9">
      <c r="B49" s="33">
        <v>16</v>
      </c>
      <c r="C49" s="116" t="s">
        <v>177</v>
      </c>
      <c r="D49" s="116"/>
      <c r="E49" s="116"/>
      <c r="F49" s="117" t="s">
        <v>29</v>
      </c>
      <c r="G49" s="117"/>
      <c r="H49" s="33"/>
      <c r="I49" s="33"/>
      <c r="J49" s="36"/>
      <c r="K49" s="33"/>
    </row>
    <row r="50" spans="2:11" s="32" customFormat="1" ht="52.75" customHeight="1" x14ac:dyDescent="0.9">
      <c r="B50" s="33">
        <v>17</v>
      </c>
      <c r="C50" s="113" t="s">
        <v>131</v>
      </c>
      <c r="D50" s="113"/>
      <c r="E50" s="113"/>
      <c r="F50" s="117" t="s">
        <v>132</v>
      </c>
      <c r="G50" s="117"/>
      <c r="H50" s="37"/>
      <c r="I50" s="33"/>
      <c r="J50" s="36"/>
      <c r="K50" s="33"/>
    </row>
    <row r="51" spans="2:11" s="32" customFormat="1" ht="87" customHeight="1" x14ac:dyDescent="0.9">
      <c r="B51" s="33">
        <v>18</v>
      </c>
      <c r="C51" s="116" t="s">
        <v>178</v>
      </c>
      <c r="D51" s="116"/>
      <c r="E51" s="116"/>
      <c r="F51" s="117" t="s">
        <v>30</v>
      </c>
      <c r="G51" s="117"/>
      <c r="H51" s="33" t="s">
        <v>9</v>
      </c>
      <c r="I51" s="33"/>
      <c r="J51" s="36"/>
      <c r="K51" s="33"/>
    </row>
    <row r="52" spans="2:11" s="32" customFormat="1" ht="163.4" customHeight="1" x14ac:dyDescent="0.9">
      <c r="B52" s="33">
        <v>19</v>
      </c>
      <c r="C52" s="116" t="s">
        <v>179</v>
      </c>
      <c r="D52" s="116"/>
      <c r="E52" s="116"/>
      <c r="F52" s="117" t="s">
        <v>31</v>
      </c>
      <c r="G52" s="117"/>
      <c r="H52" s="33" t="s">
        <v>9</v>
      </c>
      <c r="I52" s="35"/>
      <c r="J52" s="36"/>
      <c r="K52" s="23"/>
    </row>
    <row r="53" spans="2:11" s="32" customFormat="1" ht="122.4" customHeight="1" x14ac:dyDescent="0.9">
      <c r="B53" s="33">
        <v>20</v>
      </c>
      <c r="C53" s="116" t="s">
        <v>180</v>
      </c>
      <c r="D53" s="116"/>
      <c r="E53" s="116"/>
      <c r="F53" s="117" t="s">
        <v>32</v>
      </c>
      <c r="G53" s="117"/>
      <c r="H53" s="33" t="s">
        <v>9</v>
      </c>
      <c r="I53" s="33"/>
      <c r="J53" s="36"/>
      <c r="K53" s="33"/>
    </row>
    <row r="54" spans="2:11" s="32" customFormat="1" ht="103.75" customHeight="1" x14ac:dyDescent="0.9">
      <c r="B54" s="33">
        <v>21</v>
      </c>
      <c r="C54" s="116" t="s">
        <v>181</v>
      </c>
      <c r="D54" s="116"/>
      <c r="E54" s="116"/>
      <c r="F54" s="117" t="s">
        <v>33</v>
      </c>
      <c r="G54" s="117"/>
      <c r="H54" s="33" t="s">
        <v>9</v>
      </c>
      <c r="I54" s="33"/>
      <c r="J54" s="36"/>
      <c r="K54" s="33"/>
    </row>
    <row r="55" spans="2:11" s="32" customFormat="1" ht="214.75" customHeight="1" x14ac:dyDescent="0.9">
      <c r="B55" s="33">
        <v>22</v>
      </c>
      <c r="C55" s="116" t="s">
        <v>182</v>
      </c>
      <c r="D55" s="116"/>
      <c r="E55" s="116"/>
      <c r="F55" s="117" t="s">
        <v>34</v>
      </c>
      <c r="G55" s="117"/>
      <c r="H55" s="33" t="s">
        <v>9</v>
      </c>
      <c r="I55" s="33"/>
      <c r="J55" s="36"/>
      <c r="K55" s="33"/>
    </row>
    <row r="56" spans="2:11" s="32" customFormat="1" ht="32.15" customHeight="1" x14ac:dyDescent="0.9">
      <c r="B56" s="33">
        <v>23</v>
      </c>
      <c r="C56" s="113" t="s">
        <v>133</v>
      </c>
      <c r="D56" s="113"/>
      <c r="E56" s="113"/>
      <c r="F56" s="117"/>
      <c r="G56" s="117"/>
      <c r="H56" s="26"/>
      <c r="I56" s="33"/>
      <c r="J56" s="36"/>
      <c r="K56" s="33"/>
    </row>
    <row r="57" spans="2:11" s="32" customFormat="1" ht="64.400000000000006" customHeight="1" x14ac:dyDescent="0.9">
      <c r="B57" s="33">
        <v>24</v>
      </c>
      <c r="C57" s="116" t="s">
        <v>183</v>
      </c>
      <c r="D57" s="116"/>
      <c r="E57" s="116"/>
      <c r="F57" s="117" t="s">
        <v>35</v>
      </c>
      <c r="G57" s="117"/>
      <c r="H57" s="33"/>
      <c r="I57" s="33"/>
      <c r="J57" s="36"/>
      <c r="K57" s="24"/>
    </row>
    <row r="58" spans="2:11" s="32" customFormat="1" ht="102.65" customHeight="1" x14ac:dyDescent="0.9">
      <c r="B58" s="33">
        <v>25</v>
      </c>
      <c r="C58" s="116" t="s">
        <v>184</v>
      </c>
      <c r="D58" s="116"/>
      <c r="E58" s="116"/>
      <c r="F58" s="117" t="s">
        <v>36</v>
      </c>
      <c r="G58" s="117"/>
      <c r="H58" s="34" t="s">
        <v>22</v>
      </c>
      <c r="I58" s="35"/>
      <c r="J58" s="36"/>
      <c r="K58" s="23"/>
    </row>
    <row r="59" spans="2:11" s="32" customFormat="1" ht="216.65" customHeight="1" x14ac:dyDescent="0.9">
      <c r="B59" s="33">
        <v>26</v>
      </c>
      <c r="C59" s="116" t="s">
        <v>185</v>
      </c>
      <c r="D59" s="116"/>
      <c r="E59" s="116"/>
      <c r="F59" s="117" t="s">
        <v>37</v>
      </c>
      <c r="G59" s="117"/>
      <c r="H59" s="34" t="s">
        <v>22</v>
      </c>
      <c r="I59" s="33"/>
      <c r="J59" s="36"/>
      <c r="K59" s="33"/>
    </row>
    <row r="60" spans="2:11" s="32" customFormat="1" ht="180.65" customHeight="1" x14ac:dyDescent="0.9">
      <c r="B60" s="33">
        <v>27</v>
      </c>
      <c r="C60" s="116" t="s">
        <v>186</v>
      </c>
      <c r="D60" s="116"/>
      <c r="E60" s="116"/>
      <c r="F60" s="117" t="s">
        <v>38</v>
      </c>
      <c r="G60" s="117"/>
      <c r="H60" s="34" t="s">
        <v>22</v>
      </c>
      <c r="I60" s="33">
        <v>0</v>
      </c>
      <c r="J60" s="36"/>
      <c r="K60" s="33"/>
    </row>
    <row r="61" spans="2:11" s="32" customFormat="1" ht="153" customHeight="1" x14ac:dyDescent="0.9">
      <c r="B61" s="33">
        <v>28</v>
      </c>
      <c r="C61" s="116" t="s">
        <v>39</v>
      </c>
      <c r="D61" s="116"/>
      <c r="E61" s="116"/>
      <c r="F61" s="117" t="s">
        <v>40</v>
      </c>
      <c r="G61" s="117"/>
      <c r="H61" s="34" t="s">
        <v>9</v>
      </c>
      <c r="I61" s="33"/>
      <c r="J61" s="36"/>
      <c r="K61" s="33"/>
    </row>
    <row r="62" spans="2:11" s="32" customFormat="1" ht="111.65" customHeight="1" x14ac:dyDescent="0.9">
      <c r="B62" s="33">
        <v>29</v>
      </c>
      <c r="C62" s="116" t="s">
        <v>187</v>
      </c>
      <c r="D62" s="116"/>
      <c r="E62" s="116"/>
      <c r="F62" s="117" t="s">
        <v>41</v>
      </c>
      <c r="G62" s="117"/>
      <c r="H62" s="34" t="s">
        <v>9</v>
      </c>
      <c r="I62" s="35"/>
      <c r="J62" s="36"/>
      <c r="K62" s="33"/>
    </row>
    <row r="63" spans="2:11" s="32" customFormat="1" ht="241.75" customHeight="1" x14ac:dyDescent="0.9">
      <c r="B63" s="33">
        <v>30</v>
      </c>
      <c r="C63" s="116" t="s">
        <v>188</v>
      </c>
      <c r="D63" s="116"/>
      <c r="E63" s="116"/>
      <c r="F63" s="117" t="s">
        <v>42</v>
      </c>
      <c r="G63" s="117"/>
      <c r="H63" s="34" t="s">
        <v>22</v>
      </c>
      <c r="I63" s="35"/>
      <c r="J63" s="36"/>
      <c r="K63" s="33"/>
    </row>
    <row r="64" spans="2:11" s="32" customFormat="1" ht="249" customHeight="1" x14ac:dyDescent="0.9">
      <c r="B64" s="33">
        <v>31</v>
      </c>
      <c r="C64" s="116" t="s">
        <v>134</v>
      </c>
      <c r="D64" s="116"/>
      <c r="E64" s="116"/>
      <c r="F64" s="117" t="s">
        <v>43</v>
      </c>
      <c r="G64" s="117"/>
      <c r="H64" s="34" t="s">
        <v>44</v>
      </c>
      <c r="I64" s="35"/>
      <c r="J64" s="36"/>
      <c r="K64" s="33"/>
    </row>
    <row r="65" spans="2:11" s="32" customFormat="1" ht="138" customHeight="1" x14ac:dyDescent="0.9">
      <c r="B65" s="33">
        <v>32</v>
      </c>
      <c r="C65" s="116" t="s">
        <v>189</v>
      </c>
      <c r="D65" s="116"/>
      <c r="E65" s="116"/>
      <c r="F65" s="117" t="s">
        <v>45</v>
      </c>
      <c r="G65" s="117"/>
      <c r="H65" s="34" t="s">
        <v>46</v>
      </c>
      <c r="I65" s="35"/>
      <c r="J65" s="36"/>
      <c r="K65" s="33"/>
    </row>
    <row r="66" spans="2:11" s="32" customFormat="1" ht="166.75" customHeight="1" x14ac:dyDescent="0.9">
      <c r="B66" s="33">
        <v>33</v>
      </c>
      <c r="C66" s="116" t="s">
        <v>190</v>
      </c>
      <c r="D66" s="116"/>
      <c r="E66" s="116"/>
      <c r="F66" s="117" t="s">
        <v>47</v>
      </c>
      <c r="G66" s="117"/>
      <c r="H66" s="34" t="s">
        <v>44</v>
      </c>
      <c r="I66" s="35"/>
      <c r="J66" s="36"/>
      <c r="K66" s="33"/>
    </row>
    <row r="67" spans="2:11" s="32" customFormat="1" ht="165" customHeight="1" x14ac:dyDescent="0.9">
      <c r="B67" s="33">
        <v>34</v>
      </c>
      <c r="C67" s="116" t="s">
        <v>191</v>
      </c>
      <c r="D67" s="116"/>
      <c r="E67" s="116"/>
      <c r="F67" s="117" t="s">
        <v>48</v>
      </c>
      <c r="G67" s="117"/>
      <c r="H67" s="34" t="s">
        <v>20</v>
      </c>
      <c r="I67" s="33"/>
      <c r="J67" s="36"/>
      <c r="K67" s="33"/>
    </row>
    <row r="68" spans="2:11" s="32" customFormat="1" ht="409.5" customHeight="1" x14ac:dyDescent="0.9">
      <c r="B68" s="33">
        <v>35</v>
      </c>
      <c r="C68" s="116" t="s">
        <v>192</v>
      </c>
      <c r="D68" s="116"/>
      <c r="E68" s="116"/>
      <c r="F68" s="117" t="s">
        <v>49</v>
      </c>
      <c r="G68" s="117"/>
      <c r="H68" s="34" t="s">
        <v>16</v>
      </c>
      <c r="I68" s="33"/>
      <c r="J68" s="36"/>
      <c r="K68" s="33"/>
    </row>
    <row r="69" spans="2:11" s="32" customFormat="1" ht="201" customHeight="1" x14ac:dyDescent="0.9">
      <c r="B69" s="33">
        <v>36</v>
      </c>
      <c r="C69" s="116" t="s">
        <v>193</v>
      </c>
      <c r="D69" s="116"/>
      <c r="E69" s="116"/>
      <c r="F69" s="117" t="s">
        <v>50</v>
      </c>
      <c r="G69" s="117"/>
      <c r="H69" s="33" t="s">
        <v>13</v>
      </c>
      <c r="I69" s="33"/>
      <c r="J69" s="36"/>
      <c r="K69" s="33"/>
    </row>
    <row r="70" spans="2:11" s="32" customFormat="1" ht="201" customHeight="1" x14ac:dyDescent="0.9">
      <c r="B70" s="33">
        <v>37</v>
      </c>
      <c r="C70" s="116" t="s">
        <v>194</v>
      </c>
      <c r="D70" s="116"/>
      <c r="E70" s="116"/>
      <c r="F70" s="117" t="s">
        <v>51</v>
      </c>
      <c r="G70" s="117"/>
      <c r="H70" s="33" t="s">
        <v>13</v>
      </c>
      <c r="I70" s="33"/>
      <c r="J70" s="36"/>
      <c r="K70" s="33"/>
    </row>
    <row r="71" spans="2:11" s="32" customFormat="1" ht="141" customHeight="1" x14ac:dyDescent="0.9">
      <c r="B71" s="33">
        <v>38</v>
      </c>
      <c r="C71" s="116" t="s">
        <v>52</v>
      </c>
      <c r="D71" s="116"/>
      <c r="E71" s="116"/>
      <c r="F71" s="118" t="s">
        <v>53</v>
      </c>
      <c r="G71" s="118"/>
      <c r="H71" s="33" t="s">
        <v>13</v>
      </c>
      <c r="I71" s="30"/>
      <c r="J71" s="36"/>
      <c r="K71" s="33"/>
    </row>
    <row r="72" spans="2:11" s="32" customFormat="1" ht="228.65" customHeight="1" x14ac:dyDescent="0.9">
      <c r="B72" s="33">
        <v>39</v>
      </c>
      <c r="C72" s="116" t="s">
        <v>54</v>
      </c>
      <c r="D72" s="116"/>
      <c r="E72" s="116"/>
      <c r="F72" s="118" t="s">
        <v>55</v>
      </c>
      <c r="G72" s="118"/>
      <c r="H72" s="33" t="s">
        <v>13</v>
      </c>
      <c r="I72" s="30"/>
      <c r="J72" s="36"/>
      <c r="K72" s="33"/>
    </row>
    <row r="73" spans="2:11" s="32" customFormat="1" ht="228.65" customHeight="1" x14ac:dyDescent="0.9">
      <c r="B73" s="33">
        <v>40</v>
      </c>
      <c r="C73" s="107" t="s">
        <v>135</v>
      </c>
      <c r="D73" s="107"/>
      <c r="E73" s="107"/>
      <c r="F73" s="118" t="s">
        <v>57</v>
      </c>
      <c r="G73" s="118"/>
      <c r="H73" s="33" t="s">
        <v>58</v>
      </c>
      <c r="I73" s="30"/>
      <c r="J73" s="36"/>
      <c r="K73" s="33"/>
    </row>
    <row r="74" spans="2:11" s="32" customFormat="1" ht="228.65" customHeight="1" x14ac:dyDescent="0.9">
      <c r="B74" s="33">
        <v>41</v>
      </c>
      <c r="C74" s="116" t="s">
        <v>59</v>
      </c>
      <c r="D74" s="116"/>
      <c r="E74" s="116"/>
      <c r="F74" s="117" t="s">
        <v>60</v>
      </c>
      <c r="G74" s="117"/>
      <c r="H74" s="23" t="s">
        <v>61</v>
      </c>
      <c r="I74" s="33"/>
      <c r="J74" s="36"/>
      <c r="K74" s="33"/>
    </row>
    <row r="75" spans="2:11" s="32" customFormat="1" ht="201" customHeight="1" x14ac:dyDescent="0.9">
      <c r="B75" s="33">
        <v>42</v>
      </c>
      <c r="C75" s="107" t="s">
        <v>62</v>
      </c>
      <c r="D75" s="107"/>
      <c r="E75" s="107"/>
      <c r="F75" s="117" t="s">
        <v>63</v>
      </c>
      <c r="G75" s="117"/>
      <c r="H75" s="23" t="s">
        <v>61</v>
      </c>
      <c r="I75" s="33"/>
      <c r="J75" s="36"/>
      <c r="K75" s="33"/>
    </row>
    <row r="76" spans="2:11" s="32" customFormat="1" ht="145.65" customHeight="1" x14ac:dyDescent="0.9">
      <c r="B76" s="33">
        <v>43</v>
      </c>
      <c r="C76" s="116" t="s">
        <v>136</v>
      </c>
      <c r="D76" s="116"/>
      <c r="E76" s="116"/>
      <c r="F76" s="117" t="s">
        <v>63</v>
      </c>
      <c r="G76" s="117"/>
      <c r="H76" s="23" t="s">
        <v>22</v>
      </c>
      <c r="I76" s="33"/>
      <c r="J76" s="36"/>
      <c r="K76" s="33"/>
    </row>
    <row r="77" spans="2:11" s="32" customFormat="1" ht="161.5" customHeight="1" x14ac:dyDescent="0.9">
      <c r="B77" s="33">
        <v>44</v>
      </c>
      <c r="C77" s="116" t="s">
        <v>137</v>
      </c>
      <c r="D77" s="116"/>
      <c r="E77" s="116"/>
      <c r="F77" s="117" t="s">
        <v>66</v>
      </c>
      <c r="G77" s="117"/>
      <c r="H77" s="23" t="s">
        <v>13</v>
      </c>
      <c r="I77" s="33"/>
      <c r="J77" s="36"/>
      <c r="K77" s="33"/>
    </row>
    <row r="78" spans="2:11" s="32" customFormat="1" ht="161.5" customHeight="1" x14ac:dyDescent="0.9">
      <c r="B78" s="33">
        <v>45</v>
      </c>
      <c r="C78" s="116" t="s">
        <v>71</v>
      </c>
      <c r="D78" s="116"/>
      <c r="E78" s="116"/>
      <c r="F78" s="117" t="s">
        <v>72</v>
      </c>
      <c r="G78" s="117"/>
      <c r="H78" s="23" t="s">
        <v>67</v>
      </c>
      <c r="I78" s="33"/>
      <c r="J78" s="36"/>
      <c r="K78" s="33"/>
    </row>
    <row r="79" spans="2:11" s="32" customFormat="1" ht="136.4" customHeight="1" x14ac:dyDescent="0.9">
      <c r="B79" s="33">
        <v>46</v>
      </c>
      <c r="C79" s="116" t="s">
        <v>138</v>
      </c>
      <c r="D79" s="116"/>
      <c r="E79" s="116"/>
      <c r="F79" s="117" t="s">
        <v>92</v>
      </c>
      <c r="G79" s="117"/>
      <c r="H79" s="23" t="s">
        <v>13</v>
      </c>
      <c r="I79" s="35">
        <v>0</v>
      </c>
      <c r="J79" s="36"/>
      <c r="K79" s="33"/>
    </row>
    <row r="80" spans="2:11" s="32" customFormat="1" ht="168" customHeight="1" x14ac:dyDescent="0.9">
      <c r="B80" s="33">
        <v>47</v>
      </c>
      <c r="C80" s="116" t="s">
        <v>75</v>
      </c>
      <c r="D80" s="116"/>
      <c r="E80" s="116"/>
      <c r="F80" s="117" t="s">
        <v>76</v>
      </c>
      <c r="G80" s="117"/>
      <c r="H80" s="23" t="s">
        <v>58</v>
      </c>
      <c r="I80" s="35"/>
      <c r="J80" s="36"/>
      <c r="K80" s="33">
        <v>0</v>
      </c>
    </row>
    <row r="81" spans="2:11" s="32" customFormat="1" ht="176.4" customHeight="1" x14ac:dyDescent="0.9">
      <c r="B81" s="33">
        <v>48</v>
      </c>
      <c r="C81" s="116" t="s">
        <v>139</v>
      </c>
      <c r="D81" s="116"/>
      <c r="E81" s="116"/>
      <c r="F81" s="108" t="s">
        <v>69</v>
      </c>
      <c r="G81" s="109"/>
      <c r="H81" s="22" t="s">
        <v>140</v>
      </c>
      <c r="I81" s="38"/>
      <c r="J81" s="38"/>
      <c r="K81" s="38"/>
    </row>
    <row r="82" spans="2:11" s="32" customFormat="1" ht="162.65" customHeight="1" x14ac:dyDescent="0.9">
      <c r="B82" s="33">
        <v>49</v>
      </c>
      <c r="C82" s="107" t="s">
        <v>73</v>
      </c>
      <c r="D82" s="107"/>
      <c r="E82" s="107"/>
      <c r="F82" s="108" t="s">
        <v>141</v>
      </c>
      <c r="G82" s="109"/>
      <c r="H82" s="22" t="s">
        <v>11</v>
      </c>
      <c r="I82" s="22"/>
      <c r="J82" s="22"/>
      <c r="K82" s="22"/>
    </row>
    <row r="83" spans="2:11" s="32" customFormat="1" ht="196.4" customHeight="1" x14ac:dyDescent="0.9">
      <c r="B83" s="33">
        <v>50</v>
      </c>
      <c r="C83" s="107" t="s">
        <v>81</v>
      </c>
      <c r="D83" s="107"/>
      <c r="E83" s="107"/>
      <c r="F83" s="108" t="s">
        <v>94</v>
      </c>
      <c r="G83" s="109"/>
      <c r="H83" s="22" t="s">
        <v>140</v>
      </c>
      <c r="I83" s="22"/>
      <c r="J83" s="22"/>
      <c r="K83" s="22"/>
    </row>
    <row r="84" spans="2:11" s="32" customFormat="1" ht="23" x14ac:dyDescent="0.95">
      <c r="B84" s="110" t="s">
        <v>142</v>
      </c>
      <c r="C84" s="111"/>
      <c r="D84" s="112"/>
      <c r="E84" s="39" t="s">
        <v>143</v>
      </c>
      <c r="F84" s="39"/>
      <c r="G84" s="39" t="s">
        <v>144</v>
      </c>
      <c r="H84" s="39" t="s">
        <v>145</v>
      </c>
      <c r="I84" s="37" t="s">
        <v>146</v>
      </c>
      <c r="J84" s="39" t="s">
        <v>4</v>
      </c>
      <c r="K84" s="39" t="s">
        <v>3</v>
      </c>
    </row>
    <row r="85" spans="2:11" s="32" customFormat="1" ht="23" x14ac:dyDescent="0.95">
      <c r="B85" s="37"/>
      <c r="C85" s="37"/>
      <c r="D85" s="37"/>
      <c r="E85" s="39"/>
      <c r="F85" s="39"/>
      <c r="G85" s="39"/>
      <c r="H85" s="39"/>
      <c r="I85" s="37"/>
      <c r="J85" s="39"/>
      <c r="K85" s="39"/>
    </row>
    <row r="86" spans="2:11" s="32" customFormat="1" ht="14.4" customHeight="1" x14ac:dyDescent="0.95">
      <c r="B86" s="40"/>
      <c r="C86" s="37"/>
      <c r="D86" s="37"/>
      <c r="E86" s="39"/>
      <c r="F86" s="39"/>
      <c r="G86" s="39"/>
      <c r="H86" s="39"/>
      <c r="I86" s="37"/>
      <c r="J86" s="39"/>
      <c r="K86" s="39"/>
    </row>
    <row r="87" spans="2:11" s="32" customFormat="1" ht="23" x14ac:dyDescent="0.95">
      <c r="B87" s="113" t="s">
        <v>147</v>
      </c>
      <c r="C87" s="113"/>
      <c r="D87" s="113"/>
      <c r="E87" s="113"/>
      <c r="F87" s="41"/>
      <c r="G87" s="41"/>
      <c r="H87" s="41"/>
      <c r="I87" s="34"/>
      <c r="J87" s="40"/>
      <c r="K87" s="39"/>
    </row>
    <row r="88" spans="2:11" s="32" customFormat="1" ht="23" x14ac:dyDescent="0.95">
      <c r="B88" s="114" t="s">
        <v>119</v>
      </c>
      <c r="C88" s="114"/>
      <c r="D88" s="114"/>
      <c r="E88" s="37">
        <v>0</v>
      </c>
      <c r="F88" s="41"/>
      <c r="G88" s="34">
        <v>2</v>
      </c>
      <c r="H88" s="34">
        <v>2</v>
      </c>
      <c r="I88" s="42">
        <v>3</v>
      </c>
      <c r="J88" s="43">
        <f>I88*H88*G88*E88</f>
        <v>0</v>
      </c>
      <c r="K88" s="39"/>
    </row>
    <row r="89" spans="2:11" s="32" customFormat="1" ht="23" x14ac:dyDescent="0.95">
      <c r="B89" s="115" t="s">
        <v>148</v>
      </c>
      <c r="C89" s="115"/>
      <c r="D89" s="115"/>
      <c r="E89" s="31"/>
      <c r="F89" s="41"/>
      <c r="G89" s="41"/>
      <c r="H89" s="41"/>
      <c r="I89" s="42"/>
      <c r="J89" s="43">
        <f>SUM(J88:J88)</f>
        <v>0</v>
      </c>
      <c r="K89" s="34" t="s">
        <v>16</v>
      </c>
    </row>
    <row r="90" spans="2:11" s="32" customFormat="1" ht="23" x14ac:dyDescent="0.95">
      <c r="B90" s="34"/>
      <c r="C90" s="44"/>
      <c r="D90" s="34"/>
      <c r="E90" s="31"/>
      <c r="F90" s="41"/>
      <c r="G90" s="41"/>
      <c r="H90" s="41"/>
      <c r="I90" s="42"/>
      <c r="J90" s="34"/>
      <c r="K90" s="34"/>
    </row>
    <row r="91" spans="2:11" s="32" customFormat="1" x14ac:dyDescent="0.9">
      <c r="B91" s="24"/>
      <c r="C91" s="23"/>
      <c r="D91" s="23"/>
      <c r="E91" s="25"/>
      <c r="F91" s="25"/>
      <c r="G91" s="25"/>
      <c r="H91" s="25"/>
      <c r="I91" s="23"/>
      <c r="J91" s="25"/>
      <c r="K91" s="24"/>
    </row>
    <row r="92" spans="2:11" s="32" customFormat="1" x14ac:dyDescent="0.9">
      <c r="B92" s="104" t="s">
        <v>149</v>
      </c>
      <c r="C92" s="104"/>
      <c r="D92" s="104"/>
      <c r="E92" s="45"/>
      <c r="F92" s="45"/>
      <c r="G92" s="25"/>
      <c r="H92" s="25"/>
      <c r="I92" s="23"/>
      <c r="J92" s="25"/>
      <c r="K92" s="24"/>
    </row>
    <row r="93" spans="2:11" s="32" customFormat="1" x14ac:dyDescent="0.9">
      <c r="B93" s="101" t="s">
        <v>150</v>
      </c>
      <c r="C93" s="101"/>
      <c r="D93" s="101"/>
      <c r="E93" s="46"/>
      <c r="F93" s="46"/>
      <c r="G93" s="25"/>
      <c r="H93" s="25"/>
      <c r="I93" s="23"/>
      <c r="J93" s="47">
        <f>J27</f>
        <v>0</v>
      </c>
      <c r="K93" s="24"/>
    </row>
    <row r="94" spans="2:11" s="32" customFormat="1" x14ac:dyDescent="0.9">
      <c r="B94" s="101" t="s">
        <v>151</v>
      </c>
      <c r="C94" s="101"/>
      <c r="D94" s="101"/>
      <c r="E94" s="46"/>
      <c r="F94" s="46"/>
      <c r="G94" s="25"/>
      <c r="H94" s="25"/>
      <c r="I94" s="23"/>
      <c r="J94" s="47">
        <f>J93*0.1</f>
        <v>0</v>
      </c>
      <c r="K94" s="24"/>
    </row>
    <row r="95" spans="2:11" s="32" customFormat="1" x14ac:dyDescent="0.9">
      <c r="B95" s="105" t="s">
        <v>148</v>
      </c>
      <c r="C95" s="105"/>
      <c r="D95" s="105"/>
      <c r="E95" s="46"/>
      <c r="F95" s="46"/>
      <c r="G95" s="25"/>
      <c r="H95" s="25"/>
      <c r="I95" s="23"/>
      <c r="J95" s="47">
        <f>SUM(J93:J94)</f>
        <v>0</v>
      </c>
      <c r="K95" s="23" t="s">
        <v>20</v>
      </c>
    </row>
    <row r="96" spans="2:11" s="32" customFormat="1" x14ac:dyDescent="0.9">
      <c r="B96" s="105" t="s">
        <v>148</v>
      </c>
      <c r="C96" s="105"/>
      <c r="D96" s="105"/>
      <c r="E96" s="46"/>
      <c r="F96" s="46"/>
      <c r="G96" s="25"/>
      <c r="H96" s="25"/>
      <c r="I96" s="23"/>
      <c r="J96" s="47">
        <f>ROUND(J95,0)</f>
        <v>0</v>
      </c>
      <c r="K96" s="23" t="s">
        <v>20</v>
      </c>
    </row>
    <row r="97" spans="1:30" s="32" customFormat="1" x14ac:dyDescent="0.9">
      <c r="B97" s="104" t="s">
        <v>152</v>
      </c>
      <c r="C97" s="104"/>
      <c r="D97" s="104"/>
      <c r="E97" s="15"/>
      <c r="F97" s="25"/>
      <c r="G97" s="25"/>
      <c r="H97" s="25"/>
      <c r="I97" s="30"/>
      <c r="J97" s="23"/>
      <c r="K97" s="23"/>
    </row>
    <row r="98" spans="1:30" s="32" customFormat="1" x14ac:dyDescent="0.9">
      <c r="B98" s="101" t="s">
        <v>153</v>
      </c>
      <c r="C98" s="101"/>
      <c r="D98" s="101"/>
      <c r="E98" s="15"/>
      <c r="F98" s="15"/>
      <c r="G98" s="25"/>
      <c r="H98" s="25"/>
      <c r="I98" s="23"/>
      <c r="J98" s="47">
        <f>J24</f>
        <v>0</v>
      </c>
      <c r="K98" s="23"/>
    </row>
    <row r="99" spans="1:30" s="32" customFormat="1" x14ac:dyDescent="0.9">
      <c r="B99" s="101" t="s">
        <v>151</v>
      </c>
      <c r="C99" s="101"/>
      <c r="D99" s="101"/>
      <c r="E99" s="15"/>
      <c r="F99" s="15"/>
      <c r="G99" s="25"/>
      <c r="H99" s="25"/>
      <c r="I99" s="23"/>
      <c r="J99" s="47">
        <f>J98*0.1</f>
        <v>0</v>
      </c>
      <c r="K99" s="23"/>
    </row>
    <row r="100" spans="1:30" s="32" customFormat="1" x14ac:dyDescent="0.9">
      <c r="B100" s="105" t="s">
        <v>148</v>
      </c>
      <c r="C100" s="105"/>
      <c r="D100" s="105"/>
      <c r="E100" s="15"/>
      <c r="F100" s="15"/>
      <c r="G100" s="25"/>
      <c r="H100" s="25"/>
      <c r="I100" s="23"/>
      <c r="J100" s="47">
        <f>SUM(J98:J99)</f>
        <v>0</v>
      </c>
      <c r="K100" s="23" t="s">
        <v>9</v>
      </c>
    </row>
    <row r="101" spans="1:30" s="32" customFormat="1" x14ac:dyDescent="0.9">
      <c r="B101" s="16"/>
      <c r="C101" s="48"/>
      <c r="D101" s="48"/>
      <c r="E101" s="15"/>
      <c r="F101" s="15"/>
      <c r="G101" s="25"/>
      <c r="H101" s="25"/>
      <c r="I101" s="23"/>
      <c r="J101" s="47"/>
      <c r="K101" s="23"/>
    </row>
    <row r="102" spans="1:30" s="32" customFormat="1" x14ac:dyDescent="0.9">
      <c r="B102" s="106" t="s">
        <v>154</v>
      </c>
      <c r="C102" s="106"/>
      <c r="D102" s="106"/>
      <c r="E102" s="106"/>
      <c r="F102" s="15"/>
      <c r="G102" s="25"/>
      <c r="H102" s="25"/>
      <c r="I102" s="23"/>
      <c r="J102" s="47"/>
      <c r="K102" s="23"/>
    </row>
    <row r="103" spans="1:30" s="32" customFormat="1" x14ac:dyDescent="0.9">
      <c r="B103" s="101" t="s">
        <v>155</v>
      </c>
      <c r="C103" s="101"/>
      <c r="D103" s="101"/>
      <c r="E103" s="15"/>
      <c r="F103" s="15"/>
      <c r="G103" s="25"/>
      <c r="H103" s="25"/>
      <c r="I103" s="23"/>
      <c r="J103" s="47">
        <f>J100</f>
        <v>0</v>
      </c>
      <c r="K103" s="24" t="s">
        <v>9</v>
      </c>
    </row>
    <row r="104" spans="1:30" s="32" customFormat="1" x14ac:dyDescent="0.9">
      <c r="B104" s="101"/>
      <c r="C104" s="101"/>
      <c r="D104" s="101"/>
      <c r="E104" s="15"/>
      <c r="F104" s="15"/>
      <c r="G104" s="102">
        <v>0</v>
      </c>
      <c r="H104" s="102"/>
      <c r="I104" s="102"/>
      <c r="J104" s="47">
        <f>J103/0.3</f>
        <v>0</v>
      </c>
      <c r="K104" s="24"/>
    </row>
    <row r="105" spans="1:30" s="32" customFormat="1" x14ac:dyDescent="0.9">
      <c r="B105" s="101" t="s">
        <v>156</v>
      </c>
      <c r="C105" s="101"/>
      <c r="D105" s="101"/>
      <c r="E105" s="45"/>
      <c r="F105" s="45"/>
      <c r="G105" s="45"/>
      <c r="H105" s="25"/>
      <c r="I105" s="23"/>
      <c r="J105" s="47">
        <f>ROUND(J104,0)</f>
        <v>0</v>
      </c>
      <c r="K105" s="23" t="s">
        <v>22</v>
      </c>
    </row>
    <row r="106" spans="1:30" x14ac:dyDescent="0.9">
      <c r="B106" s="24"/>
      <c r="C106" s="23"/>
      <c r="D106" s="23"/>
      <c r="E106" s="25"/>
      <c r="F106" s="25"/>
      <c r="G106" s="25"/>
      <c r="H106" s="25"/>
      <c r="I106" s="23"/>
      <c r="J106" s="25"/>
      <c r="K106" s="25"/>
    </row>
    <row r="107" spans="1:30" x14ac:dyDescent="0.9">
      <c r="B107" s="104" t="s">
        <v>157</v>
      </c>
      <c r="C107" s="104"/>
      <c r="D107" s="104"/>
      <c r="E107" s="15"/>
      <c r="F107" s="15"/>
      <c r="G107" s="25"/>
      <c r="H107" s="25"/>
      <c r="I107" s="23"/>
      <c r="J107" s="25"/>
      <c r="K107" s="25"/>
    </row>
    <row r="108" spans="1:30" x14ac:dyDescent="0.9">
      <c r="B108" s="101" t="s">
        <v>158</v>
      </c>
      <c r="C108" s="101"/>
      <c r="D108" s="101"/>
      <c r="E108" s="15"/>
      <c r="F108" s="15"/>
      <c r="G108" s="102">
        <v>0</v>
      </c>
      <c r="H108" s="102"/>
      <c r="I108" s="102"/>
      <c r="J108" s="47">
        <f>J105*0.5</f>
        <v>0</v>
      </c>
      <c r="K108" s="23" t="s">
        <v>44</v>
      </c>
    </row>
    <row r="109" spans="1:30" s="25" customFormat="1" x14ac:dyDescent="0.9">
      <c r="A109" s="49"/>
      <c r="B109" s="24"/>
      <c r="C109" s="23"/>
      <c r="D109" s="23"/>
      <c r="I109" s="23"/>
      <c r="L109" s="14"/>
      <c r="M109" s="14"/>
      <c r="N109" s="14"/>
      <c r="O109" s="14"/>
      <c r="P109" s="14"/>
      <c r="Q109" s="14"/>
      <c r="R109" s="14"/>
      <c r="S109" s="14"/>
      <c r="T109" s="14"/>
      <c r="U109" s="14"/>
      <c r="V109" s="14"/>
      <c r="W109" s="14"/>
      <c r="X109" s="14"/>
      <c r="Y109" s="14"/>
      <c r="Z109" s="14"/>
      <c r="AA109" s="14"/>
      <c r="AB109" s="14"/>
      <c r="AC109" s="14"/>
      <c r="AD109" s="14"/>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104" t="s">
        <v>159</v>
      </c>
      <c r="C111" s="104"/>
      <c r="D111" s="104"/>
      <c r="E111" s="15"/>
      <c r="F111" s="15"/>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1" t="s">
        <v>160</v>
      </c>
      <c r="C112" s="101"/>
      <c r="D112" s="101"/>
      <c r="E112" s="15"/>
      <c r="F112" s="15"/>
      <c r="G112" s="102">
        <v>0</v>
      </c>
      <c r="H112" s="102"/>
      <c r="I112" s="102"/>
      <c r="J112" s="47">
        <f>J109*1</f>
        <v>0</v>
      </c>
      <c r="K112" s="23" t="s">
        <v>44</v>
      </c>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x14ac:dyDescent="0.9">
      <c r="B114" s="103"/>
      <c r="C114" s="103"/>
      <c r="D114" s="103"/>
      <c r="E114" s="15"/>
      <c r="F114" s="15"/>
      <c r="G114" s="25"/>
      <c r="H114" s="25"/>
      <c r="I114" s="23"/>
      <c r="J114" s="24"/>
      <c r="K114" s="25"/>
    </row>
  </sheetData>
  <mergeCells count="144">
    <mergeCell ref="B15:K15"/>
    <mergeCell ref="C20:D20"/>
    <mergeCell ref="C21:D21"/>
    <mergeCell ref="C22:D22"/>
    <mergeCell ref="C23:D23"/>
    <mergeCell ref="C24:D24"/>
    <mergeCell ref="E9:K9"/>
    <mergeCell ref="B13:B14"/>
    <mergeCell ref="C13:C14"/>
    <mergeCell ref="D13:D14"/>
    <mergeCell ref="E13:E14"/>
    <mergeCell ref="G13:I13"/>
    <mergeCell ref="J13:J14"/>
    <mergeCell ref="K13:K14"/>
    <mergeCell ref="C35:E35"/>
    <mergeCell ref="F35:G35"/>
    <mergeCell ref="C36:E36"/>
    <mergeCell ref="F36:G36"/>
    <mergeCell ref="C37:E37"/>
    <mergeCell ref="F37:G37"/>
    <mergeCell ref="C25:D25"/>
    <mergeCell ref="C26:D26"/>
    <mergeCell ref="B31:J31"/>
    <mergeCell ref="C33:E33"/>
    <mergeCell ref="F33:G33"/>
    <mergeCell ref="C34:E34"/>
    <mergeCell ref="F34:G34"/>
    <mergeCell ref="C41:E41"/>
    <mergeCell ref="F41:G41"/>
    <mergeCell ref="C42:E42"/>
    <mergeCell ref="F42:G42"/>
    <mergeCell ref="C43:E43"/>
    <mergeCell ref="F43:G43"/>
    <mergeCell ref="C38:E38"/>
    <mergeCell ref="F38:G38"/>
    <mergeCell ref="C39:E39"/>
    <mergeCell ref="F39:G39"/>
    <mergeCell ref="C40:E40"/>
    <mergeCell ref="F40:G40"/>
    <mergeCell ref="C47:E47"/>
    <mergeCell ref="F47:G47"/>
    <mergeCell ref="C48:E48"/>
    <mergeCell ref="F48:G48"/>
    <mergeCell ref="C49:E49"/>
    <mergeCell ref="F49:G49"/>
    <mergeCell ref="C44:E44"/>
    <mergeCell ref="F44:G44"/>
    <mergeCell ref="C45:E45"/>
    <mergeCell ref="F45:G45"/>
    <mergeCell ref="C46:E46"/>
    <mergeCell ref="F46:G46"/>
    <mergeCell ref="C53:E53"/>
    <mergeCell ref="F53:G53"/>
    <mergeCell ref="C54:E54"/>
    <mergeCell ref="F54:G54"/>
    <mergeCell ref="C55:E55"/>
    <mergeCell ref="F55:G55"/>
    <mergeCell ref="C50:E50"/>
    <mergeCell ref="F50:G50"/>
    <mergeCell ref="C51:E51"/>
    <mergeCell ref="F51:G51"/>
    <mergeCell ref="C52:E52"/>
    <mergeCell ref="F52:G52"/>
    <mergeCell ref="C59:E59"/>
    <mergeCell ref="F59:G59"/>
    <mergeCell ref="C60:E60"/>
    <mergeCell ref="F60:G60"/>
    <mergeCell ref="C61:E61"/>
    <mergeCell ref="F61:G61"/>
    <mergeCell ref="C56:E56"/>
    <mergeCell ref="F56:G56"/>
    <mergeCell ref="C57:E57"/>
    <mergeCell ref="F57:G57"/>
    <mergeCell ref="C58:E58"/>
    <mergeCell ref="F58:G58"/>
    <mergeCell ref="C65:E65"/>
    <mergeCell ref="F65:G65"/>
    <mergeCell ref="C66:E66"/>
    <mergeCell ref="F66:G66"/>
    <mergeCell ref="C67:E67"/>
    <mergeCell ref="F67:G67"/>
    <mergeCell ref="C62:E62"/>
    <mergeCell ref="F62:G62"/>
    <mergeCell ref="C63:E63"/>
    <mergeCell ref="F63:G63"/>
    <mergeCell ref="C64:E64"/>
    <mergeCell ref="F64:G64"/>
    <mergeCell ref="C71:E71"/>
    <mergeCell ref="F71:G71"/>
    <mergeCell ref="C72:E72"/>
    <mergeCell ref="F72:G72"/>
    <mergeCell ref="C73:E73"/>
    <mergeCell ref="F73:G73"/>
    <mergeCell ref="C68:E68"/>
    <mergeCell ref="F68:G68"/>
    <mergeCell ref="C69:E69"/>
    <mergeCell ref="F69:G69"/>
    <mergeCell ref="C70:E70"/>
    <mergeCell ref="F70:G70"/>
    <mergeCell ref="C77:E77"/>
    <mergeCell ref="F77:G77"/>
    <mergeCell ref="C78:E78"/>
    <mergeCell ref="F78:G78"/>
    <mergeCell ref="C79:E79"/>
    <mergeCell ref="F79:G79"/>
    <mergeCell ref="C74:E74"/>
    <mergeCell ref="F74:G74"/>
    <mergeCell ref="C75:E75"/>
    <mergeCell ref="F75:G75"/>
    <mergeCell ref="C76:E76"/>
    <mergeCell ref="F76:G76"/>
    <mergeCell ref="C83:E83"/>
    <mergeCell ref="F83:G83"/>
    <mergeCell ref="B84:D84"/>
    <mergeCell ref="B87:E87"/>
    <mergeCell ref="B88:D88"/>
    <mergeCell ref="B89:D89"/>
    <mergeCell ref="C80:E80"/>
    <mergeCell ref="F80:G80"/>
    <mergeCell ref="C81:E81"/>
    <mergeCell ref="F81:G81"/>
    <mergeCell ref="C82:E82"/>
    <mergeCell ref="F82:G82"/>
    <mergeCell ref="B98:D98"/>
    <mergeCell ref="B99:D99"/>
    <mergeCell ref="B100:D100"/>
    <mergeCell ref="B102:E102"/>
    <mergeCell ref="B103:D103"/>
    <mergeCell ref="B104:D104"/>
    <mergeCell ref="B92:D92"/>
    <mergeCell ref="B93:D93"/>
    <mergeCell ref="B94:D94"/>
    <mergeCell ref="B95:D95"/>
    <mergeCell ref="B96:D96"/>
    <mergeCell ref="B97:D97"/>
    <mergeCell ref="B112:D112"/>
    <mergeCell ref="G112:I112"/>
    <mergeCell ref="B114:D114"/>
    <mergeCell ref="G104:I104"/>
    <mergeCell ref="B105:D105"/>
    <mergeCell ref="B107:D107"/>
    <mergeCell ref="B108:D108"/>
    <mergeCell ref="G108:I108"/>
    <mergeCell ref="B111:D111"/>
  </mergeCells>
  <pageMargins left="0.70866141732283472" right="0.70866141732283472" top="0.74803149606299213" bottom="0.74803149606299213" header="0.31496062992125984" footer="0.31496062992125984"/>
  <pageSetup scale="48" fitToHeight="12" orientation="landscape" r:id="rId1"/>
  <headerFooter>
    <oddHeader>&amp;A</oddHeader>
    <oddFooter>Page &amp;P of &amp;N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5A86F-284E-4415-964F-DAC3E2A66133}">
  <sheetPr>
    <tabColor rgb="FFFFFF00"/>
    <pageSetUpPr fitToPage="1"/>
  </sheetPr>
  <dimension ref="A2:AD117"/>
  <sheetViews>
    <sheetView view="pageBreakPreview" zoomScale="40" zoomScaleNormal="70" zoomScaleSheetLayoutView="40" workbookViewId="0">
      <selection activeCell="J16" sqref="J16"/>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327</v>
      </c>
    </row>
    <row r="5" spans="2:11" ht="21" customHeight="1" x14ac:dyDescent="0.9">
      <c r="B5" s="15" t="s">
        <v>101</v>
      </c>
      <c r="C5" s="16" t="s">
        <v>444</v>
      </c>
    </row>
    <row r="6" spans="2:11" ht="21" customHeight="1" x14ac:dyDescent="0.9">
      <c r="B6" s="15" t="s">
        <v>102</v>
      </c>
      <c r="C6" s="16"/>
    </row>
    <row r="7" spans="2:11" ht="21" customHeight="1" x14ac:dyDescent="0.9">
      <c r="B7" s="15" t="s">
        <v>103</v>
      </c>
      <c r="C7" s="16">
        <v>1</v>
      </c>
    </row>
    <row r="8" spans="2:11" ht="21" customHeight="1" x14ac:dyDescent="0.9">
      <c r="B8" s="15" t="s">
        <v>104</v>
      </c>
      <c r="C8" s="16" t="s">
        <v>417</v>
      </c>
    </row>
    <row r="9" spans="2:11" ht="41.4" customHeight="1" x14ac:dyDescent="0.9">
      <c r="B9" s="17" t="s">
        <v>105</v>
      </c>
      <c r="C9" s="16">
        <f>C7+1</f>
        <v>2</v>
      </c>
    </row>
    <row r="10" spans="2:11" ht="21" customHeight="1" x14ac:dyDescent="0.9">
      <c r="B10" s="15" t="s">
        <v>106</v>
      </c>
      <c r="C10" s="16" t="s">
        <v>198</v>
      </c>
      <c r="E10" s="124"/>
      <c r="F10" s="124"/>
      <c r="G10" s="124"/>
      <c r="H10" s="124"/>
      <c r="I10" s="124"/>
      <c r="J10" s="124"/>
      <c r="K10" s="124"/>
    </row>
    <row r="11" spans="2:11" ht="21" customHeight="1" x14ac:dyDescent="0.9">
      <c r="B11" s="15" t="s">
        <v>107</v>
      </c>
      <c r="C11" s="16" t="s">
        <v>199</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8+3.5+3.5</f>
        <v>15</v>
      </c>
      <c r="H16" s="23"/>
      <c r="I16" s="24"/>
      <c r="J16" s="23"/>
      <c r="K16" s="23" t="s">
        <v>213</v>
      </c>
    </row>
    <row r="17" spans="2:11" ht="56.15" customHeight="1" x14ac:dyDescent="0.9">
      <c r="B17" s="22" t="s">
        <v>403</v>
      </c>
      <c r="C17" s="22" t="s">
        <v>206</v>
      </c>
      <c r="D17" s="22" t="s">
        <v>442</v>
      </c>
      <c r="E17" s="23" t="s">
        <v>443</v>
      </c>
      <c r="F17" s="22">
        <v>2</v>
      </c>
      <c r="G17" s="22"/>
      <c r="H17" s="22"/>
      <c r="I17" s="22"/>
      <c r="J17" s="22">
        <f>F17</f>
        <v>2</v>
      </c>
      <c r="K17" s="22" t="s">
        <v>208</v>
      </c>
    </row>
    <row r="18" spans="2:11" ht="56.15" customHeight="1" x14ac:dyDescent="0.9">
      <c r="B18" s="22"/>
      <c r="C18" s="22"/>
      <c r="D18" s="22"/>
      <c r="E18" s="22"/>
      <c r="F18" s="22"/>
      <c r="G18" s="22"/>
      <c r="H18" s="55"/>
      <c r="I18" s="55"/>
      <c r="J18" s="22"/>
      <c r="K18" s="22"/>
    </row>
    <row r="19" spans="2:11" ht="56.15" customHeight="1" x14ac:dyDescent="0.9">
      <c r="B19" s="22"/>
      <c r="C19" s="22"/>
      <c r="D19" s="22"/>
      <c r="E19" s="22"/>
      <c r="F19" s="22"/>
      <c r="G19" s="22"/>
      <c r="H19" s="22"/>
      <c r="I19" s="55"/>
      <c r="J19" s="22"/>
      <c r="K19" s="22"/>
    </row>
    <row r="20" spans="2:11" ht="68.400000000000006" customHeight="1" x14ac:dyDescent="0.9">
      <c r="B20" s="23"/>
      <c r="C20" s="23"/>
      <c r="D20" s="23"/>
      <c r="E20" s="23"/>
      <c r="F20" s="23"/>
      <c r="G20" s="23"/>
      <c r="H20" s="23"/>
      <c r="I20" s="23"/>
      <c r="J20" s="23"/>
      <c r="K20" s="23"/>
    </row>
    <row r="21" spans="2:11" x14ac:dyDescent="0.9">
      <c r="B21" s="24"/>
      <c r="C21" s="23"/>
      <c r="D21" s="23"/>
      <c r="E21" s="25"/>
      <c r="F21" s="25"/>
      <c r="G21" s="25"/>
      <c r="H21" s="25"/>
      <c r="I21" s="25"/>
      <c r="J21" s="25"/>
      <c r="K21" s="24"/>
    </row>
    <row r="22" spans="2:11" ht="22.5" customHeight="1" x14ac:dyDescent="0.9">
      <c r="B22" s="26" t="s">
        <v>120</v>
      </c>
      <c r="C22" s="16"/>
      <c r="D22" s="16"/>
      <c r="E22" s="27"/>
      <c r="F22" s="27"/>
      <c r="G22" s="28"/>
      <c r="H22" s="25"/>
      <c r="I22" s="21"/>
      <c r="J22" s="29"/>
      <c r="K22" s="24"/>
    </row>
    <row r="23" spans="2:11" ht="22.5" customHeight="1" x14ac:dyDescent="0.9">
      <c r="B23" s="26"/>
      <c r="C23" s="123" t="s">
        <v>121</v>
      </c>
      <c r="D23" s="123"/>
      <c r="E23" s="27"/>
      <c r="F23" s="27"/>
      <c r="G23" s="28"/>
      <c r="H23" s="25"/>
      <c r="I23" s="16" t="s">
        <v>13</v>
      </c>
      <c r="J23" s="29">
        <v>0</v>
      </c>
      <c r="K23" s="24"/>
    </row>
    <row r="24" spans="2:11" ht="22.5" customHeight="1" x14ac:dyDescent="0.9">
      <c r="B24" s="26"/>
      <c r="C24" s="119" t="s">
        <v>122</v>
      </c>
      <c r="D24" s="119"/>
      <c r="E24" s="22"/>
      <c r="F24" s="22"/>
      <c r="G24" s="23"/>
      <c r="H24" s="23"/>
      <c r="I24" s="16" t="s">
        <v>13</v>
      </c>
      <c r="J24" s="29">
        <v>0</v>
      </c>
      <c r="K24" s="24"/>
    </row>
    <row r="25" spans="2:11" ht="22.5" customHeight="1" x14ac:dyDescent="0.9">
      <c r="B25" s="26"/>
      <c r="C25" s="119" t="s">
        <v>123</v>
      </c>
      <c r="D25" s="119"/>
      <c r="E25" s="22"/>
      <c r="F25" s="22"/>
      <c r="G25" s="23"/>
      <c r="H25" s="23"/>
      <c r="I25" s="16" t="s">
        <v>61</v>
      </c>
      <c r="J25" s="29">
        <v>0</v>
      </c>
      <c r="K25" s="24"/>
    </row>
    <row r="26" spans="2:11" ht="22.5" customHeight="1" x14ac:dyDescent="0.9">
      <c r="B26" s="26"/>
      <c r="C26" s="119" t="s">
        <v>124</v>
      </c>
      <c r="D26" s="119"/>
      <c r="E26" s="22"/>
      <c r="F26" s="22"/>
      <c r="G26" s="23"/>
      <c r="H26" s="23"/>
      <c r="I26" s="16" t="s">
        <v>61</v>
      </c>
      <c r="J26" s="29">
        <v>0</v>
      </c>
      <c r="K26" s="24"/>
    </row>
    <row r="27" spans="2:11" ht="22.5" customHeight="1" x14ac:dyDescent="0.9">
      <c r="B27" s="26"/>
      <c r="C27" s="106" t="s">
        <v>125</v>
      </c>
      <c r="D27" s="106"/>
      <c r="E27" s="22"/>
      <c r="F27" s="22"/>
      <c r="G27" s="23"/>
      <c r="H27" s="23"/>
      <c r="I27" s="16" t="s">
        <v>61</v>
      </c>
      <c r="J27" s="29">
        <v>0</v>
      </c>
      <c r="K27" s="24"/>
    </row>
    <row r="28" spans="2:11" ht="22.5" customHeight="1" x14ac:dyDescent="0.9">
      <c r="B28" s="26"/>
      <c r="C28" s="119" t="s">
        <v>126</v>
      </c>
      <c r="D28" s="119"/>
      <c r="E28" s="22"/>
      <c r="F28" s="22"/>
      <c r="G28" s="23"/>
      <c r="H28" s="23"/>
      <c r="I28" s="16" t="s">
        <v>16</v>
      </c>
      <c r="J28" s="29">
        <v>0</v>
      </c>
      <c r="K28" s="24"/>
    </row>
    <row r="29" spans="2:11" ht="22.5" customHeight="1" x14ac:dyDescent="0.9">
      <c r="B29" s="24"/>
      <c r="C29" s="102"/>
      <c r="D29" s="102"/>
      <c r="E29" s="25"/>
      <c r="F29" s="25"/>
      <c r="G29" s="25"/>
      <c r="H29" s="25"/>
      <c r="I29" s="25"/>
      <c r="J29" s="29"/>
      <c r="K29" s="24"/>
    </row>
    <row r="30" spans="2:11" ht="21.65" customHeight="1" x14ac:dyDescent="0.9">
      <c r="B30" s="24"/>
      <c r="C30" s="25"/>
      <c r="D30" s="25"/>
      <c r="E30" s="25"/>
      <c r="F30" s="25"/>
      <c r="G30" s="25"/>
      <c r="H30" s="25"/>
      <c r="I30" s="25"/>
      <c r="J30" s="29"/>
      <c r="K30" s="30"/>
    </row>
    <row r="31" spans="2:11" ht="21.65" customHeight="1" x14ac:dyDescent="0.9">
      <c r="B31" s="22"/>
      <c r="C31" s="25"/>
      <c r="D31" s="25"/>
      <c r="E31" s="25"/>
      <c r="F31" s="25"/>
      <c r="G31" s="25"/>
      <c r="H31" s="25"/>
      <c r="I31" s="25"/>
      <c r="J31" s="29"/>
      <c r="K31" s="30"/>
    </row>
    <row r="32" spans="2:11" x14ac:dyDescent="0.9">
      <c r="B32" s="22"/>
      <c r="C32" s="22"/>
      <c r="D32" s="22"/>
      <c r="E32" s="22"/>
      <c r="F32" s="22"/>
      <c r="G32" s="25"/>
      <c r="H32" s="25"/>
      <c r="I32" s="25"/>
      <c r="J32" s="30"/>
      <c r="K32" s="24"/>
    </row>
    <row r="33" spans="2:11" x14ac:dyDescent="0.9">
      <c r="B33" s="24"/>
      <c r="C33" s="23"/>
      <c r="D33" s="23"/>
      <c r="E33" s="25"/>
      <c r="F33" s="25"/>
      <c r="G33" s="25"/>
      <c r="H33" s="25"/>
      <c r="I33" s="25"/>
      <c r="J33" s="25"/>
      <c r="K33" s="24"/>
    </row>
    <row r="34" spans="2:11" ht="23" x14ac:dyDescent="0.9">
      <c r="B34" s="120" t="s">
        <v>127</v>
      </c>
      <c r="C34" s="120"/>
      <c r="D34" s="120"/>
      <c r="E34" s="120"/>
      <c r="F34" s="120"/>
      <c r="G34" s="120"/>
      <c r="H34" s="120"/>
      <c r="I34" s="120"/>
      <c r="J34" s="120"/>
      <c r="K34" s="24"/>
    </row>
    <row r="35" spans="2:11" x14ac:dyDescent="0.9">
      <c r="B35" s="23"/>
      <c r="C35" s="23"/>
      <c r="D35" s="23"/>
      <c r="E35" s="25"/>
      <c r="F35" s="25"/>
      <c r="G35" s="25"/>
      <c r="H35" s="25"/>
      <c r="I35" s="25"/>
      <c r="J35" s="25"/>
      <c r="K35" s="24"/>
    </row>
    <row r="36" spans="2:11" s="32" customFormat="1" ht="29.15" customHeight="1" x14ac:dyDescent="0.9">
      <c r="B36" s="27" t="s">
        <v>0</v>
      </c>
      <c r="C36" s="121" t="s">
        <v>1</v>
      </c>
      <c r="D36" s="121"/>
      <c r="E36" s="121"/>
      <c r="F36" s="121" t="s">
        <v>2</v>
      </c>
      <c r="G36" s="121"/>
      <c r="H36" s="16" t="s">
        <v>3</v>
      </c>
      <c r="I36" s="16" t="s">
        <v>4</v>
      </c>
      <c r="J36" s="16" t="s">
        <v>128</v>
      </c>
      <c r="K36" s="16" t="s">
        <v>129</v>
      </c>
    </row>
    <row r="37" spans="2:11" s="32" customFormat="1" ht="162" customHeight="1" x14ac:dyDescent="0.9">
      <c r="B37" s="33">
        <v>1</v>
      </c>
      <c r="C37" s="116" t="s">
        <v>162</v>
      </c>
      <c r="D37" s="116"/>
      <c r="E37" s="116"/>
      <c r="F37" s="117" t="s">
        <v>6</v>
      </c>
      <c r="G37" s="117"/>
      <c r="H37" s="34" t="s">
        <v>130</v>
      </c>
      <c r="I37" s="35">
        <v>0</v>
      </c>
      <c r="J37" s="36"/>
      <c r="K37" s="33"/>
    </row>
    <row r="38" spans="2:11" s="32" customFormat="1" ht="209.5" customHeight="1" x14ac:dyDescent="0.9">
      <c r="B38" s="33">
        <v>2</v>
      </c>
      <c r="C38" s="116" t="s">
        <v>163</v>
      </c>
      <c r="D38" s="116"/>
      <c r="E38" s="116"/>
      <c r="F38" s="117" t="s">
        <v>8</v>
      </c>
      <c r="G38" s="117"/>
      <c r="H38" s="33" t="s">
        <v>9</v>
      </c>
      <c r="I38" s="33">
        <v>0</v>
      </c>
      <c r="J38" s="36"/>
      <c r="K38" s="33"/>
    </row>
    <row r="39" spans="2:11" s="32" customFormat="1" ht="236.5" customHeight="1" x14ac:dyDescent="0.9">
      <c r="B39" s="33">
        <v>3</v>
      </c>
      <c r="C39" s="116" t="s">
        <v>164</v>
      </c>
      <c r="D39" s="116"/>
      <c r="E39" s="116"/>
      <c r="F39" s="117" t="s">
        <v>10</v>
      </c>
      <c r="G39" s="117"/>
      <c r="H39" s="33" t="s">
        <v>11</v>
      </c>
      <c r="I39" s="33">
        <v>0</v>
      </c>
      <c r="J39" s="36"/>
      <c r="K39" s="33"/>
    </row>
    <row r="40" spans="2:11" s="32" customFormat="1" ht="195" customHeight="1" x14ac:dyDescent="0.9">
      <c r="B40" s="33">
        <v>4</v>
      </c>
      <c r="C40" s="116" t="s">
        <v>165</v>
      </c>
      <c r="D40" s="116"/>
      <c r="E40" s="116"/>
      <c r="F40" s="117" t="s">
        <v>12</v>
      </c>
      <c r="G40" s="117"/>
      <c r="H40" s="33" t="s">
        <v>13</v>
      </c>
      <c r="I40" s="33">
        <v>0</v>
      </c>
      <c r="J40" s="36"/>
      <c r="K40" s="33"/>
    </row>
    <row r="41" spans="2:11" s="32" customFormat="1" ht="88.4" customHeight="1" x14ac:dyDescent="0.9">
      <c r="B41" s="33">
        <v>5</v>
      </c>
      <c r="C41" s="116" t="s">
        <v>166</v>
      </c>
      <c r="D41" s="116"/>
      <c r="E41" s="116"/>
      <c r="F41" s="117" t="s">
        <v>14</v>
      </c>
      <c r="G41" s="117"/>
      <c r="H41" s="33" t="s">
        <v>9</v>
      </c>
      <c r="I41" s="35">
        <f>J16</f>
        <v>0</v>
      </c>
      <c r="J41" s="36"/>
      <c r="K41" s="33"/>
    </row>
    <row r="42" spans="2:11" s="32" customFormat="1" ht="272.5" customHeight="1" x14ac:dyDescent="0.9">
      <c r="B42" s="33">
        <v>6</v>
      </c>
      <c r="C42" s="116" t="s">
        <v>167</v>
      </c>
      <c r="D42" s="116"/>
      <c r="E42" s="116"/>
      <c r="F42" s="117" t="s">
        <v>15</v>
      </c>
      <c r="G42" s="117"/>
      <c r="H42" s="34" t="s">
        <v>16</v>
      </c>
      <c r="I42" s="35">
        <f>J92</f>
        <v>0</v>
      </c>
      <c r="J42" s="36"/>
      <c r="K42" s="33"/>
    </row>
    <row r="43" spans="2:11" s="32" customFormat="1" ht="192" customHeight="1" x14ac:dyDescent="0.9">
      <c r="B43" s="33">
        <v>7</v>
      </c>
      <c r="C43" s="116" t="s">
        <v>168</v>
      </c>
      <c r="D43" s="116"/>
      <c r="E43" s="116"/>
      <c r="F43" s="117" t="s">
        <v>17</v>
      </c>
      <c r="G43" s="117"/>
      <c r="H43" s="34" t="s">
        <v>18</v>
      </c>
      <c r="I43" s="33">
        <v>0</v>
      </c>
      <c r="J43" s="36"/>
      <c r="K43" s="33"/>
    </row>
    <row r="44" spans="2:11" s="32" customFormat="1" ht="232.75" customHeight="1" x14ac:dyDescent="0.9">
      <c r="B44" s="33">
        <v>8</v>
      </c>
      <c r="C44" s="116" t="s">
        <v>169</v>
      </c>
      <c r="D44" s="116"/>
      <c r="E44" s="116"/>
      <c r="F44" s="117" t="s">
        <v>161</v>
      </c>
      <c r="G44" s="117"/>
      <c r="H44" s="34" t="s">
        <v>20</v>
      </c>
      <c r="I44" s="33">
        <v>0</v>
      </c>
      <c r="J44" s="36"/>
      <c r="K44" s="33"/>
    </row>
    <row r="45" spans="2:11" s="32" customFormat="1" ht="292.5" customHeight="1" x14ac:dyDescent="0.9">
      <c r="B45" s="33">
        <v>9</v>
      </c>
      <c r="C45" s="116" t="s">
        <v>170</v>
      </c>
      <c r="D45" s="116"/>
      <c r="E45" s="116"/>
      <c r="F45" s="117" t="s">
        <v>21</v>
      </c>
      <c r="G45" s="117"/>
      <c r="H45" s="34" t="s">
        <v>22</v>
      </c>
      <c r="I45" s="33">
        <v>0</v>
      </c>
      <c r="J45" s="36"/>
      <c r="K45" s="33"/>
    </row>
    <row r="46" spans="2:11" s="32" customFormat="1" ht="262.64999999999998" customHeight="1" x14ac:dyDescent="0.9">
      <c r="B46" s="33">
        <v>10</v>
      </c>
      <c r="C46" s="116" t="s">
        <v>171</v>
      </c>
      <c r="D46" s="116"/>
      <c r="E46" s="116"/>
      <c r="F46" s="117" t="s">
        <v>23</v>
      </c>
      <c r="G46" s="117"/>
      <c r="H46" s="34" t="s">
        <v>22</v>
      </c>
      <c r="I46" s="33">
        <v>0</v>
      </c>
      <c r="J46" s="36"/>
      <c r="K46" s="33"/>
    </row>
    <row r="47" spans="2:11" s="32" customFormat="1" ht="249" customHeight="1" x14ac:dyDescent="0.9">
      <c r="B47" s="33">
        <v>11</v>
      </c>
      <c r="C47" s="116" t="s">
        <v>172</v>
      </c>
      <c r="D47" s="116"/>
      <c r="E47" s="116"/>
      <c r="F47" s="117" t="s">
        <v>24</v>
      </c>
      <c r="G47" s="117"/>
      <c r="H47" s="34" t="s">
        <v>22</v>
      </c>
      <c r="I47" s="33">
        <v>0</v>
      </c>
      <c r="J47" s="36"/>
      <c r="K47" s="33"/>
    </row>
    <row r="48" spans="2:11" s="32" customFormat="1" ht="145.65" customHeight="1" x14ac:dyDescent="0.9">
      <c r="B48" s="33">
        <v>12</v>
      </c>
      <c r="C48" s="116" t="s">
        <v>173</v>
      </c>
      <c r="D48" s="116"/>
      <c r="E48" s="116"/>
      <c r="F48" s="117" t="s">
        <v>25</v>
      </c>
      <c r="G48" s="117"/>
      <c r="H48" s="34" t="s">
        <v>22</v>
      </c>
      <c r="I48" s="33">
        <v>0</v>
      </c>
      <c r="J48" s="36"/>
      <c r="K48" s="33"/>
    </row>
    <row r="49" spans="2:11" s="32" customFormat="1" ht="282.64999999999998" customHeight="1" x14ac:dyDescent="0.9">
      <c r="B49" s="33">
        <v>13</v>
      </c>
      <c r="C49" s="116" t="s">
        <v>174</v>
      </c>
      <c r="D49" s="116"/>
      <c r="E49" s="116"/>
      <c r="F49" s="117" t="s">
        <v>26</v>
      </c>
      <c r="G49" s="117"/>
      <c r="H49" s="34" t="s">
        <v>22</v>
      </c>
      <c r="I49" s="33">
        <f>J18</f>
        <v>0</v>
      </c>
      <c r="J49" s="36"/>
      <c r="K49" s="33"/>
    </row>
    <row r="50" spans="2:11" s="32" customFormat="1" ht="166.75" customHeight="1" x14ac:dyDescent="0.9">
      <c r="B50" s="33">
        <v>14</v>
      </c>
      <c r="C50" s="116" t="s">
        <v>175</v>
      </c>
      <c r="D50" s="116"/>
      <c r="E50" s="116"/>
      <c r="F50" s="117" t="s">
        <v>27</v>
      </c>
      <c r="G50" s="117"/>
      <c r="H50" s="34" t="s">
        <v>22</v>
      </c>
      <c r="I50" s="33">
        <v>0</v>
      </c>
      <c r="J50" s="36"/>
      <c r="K50" s="33"/>
    </row>
    <row r="51" spans="2:11" s="32" customFormat="1" ht="270.64999999999998" customHeight="1" x14ac:dyDescent="0.9">
      <c r="B51" s="33">
        <v>15</v>
      </c>
      <c r="C51" s="116" t="s">
        <v>176</v>
      </c>
      <c r="D51" s="116"/>
      <c r="E51" s="116"/>
      <c r="F51" s="117" t="s">
        <v>28</v>
      </c>
      <c r="G51" s="117"/>
      <c r="H51" s="33" t="s">
        <v>9</v>
      </c>
      <c r="I51" s="33">
        <v>0</v>
      </c>
      <c r="J51" s="36"/>
      <c r="K51" s="33"/>
    </row>
    <row r="52" spans="2:11" s="32" customFormat="1" ht="267" customHeight="1" x14ac:dyDescent="0.9">
      <c r="B52" s="33">
        <v>16</v>
      </c>
      <c r="C52" s="116" t="s">
        <v>177</v>
      </c>
      <c r="D52" s="116"/>
      <c r="E52" s="116"/>
      <c r="F52" s="117" t="s">
        <v>29</v>
      </c>
      <c r="G52" s="117"/>
      <c r="H52" s="33" t="s">
        <v>13</v>
      </c>
      <c r="I52" s="33">
        <v>0</v>
      </c>
      <c r="J52" s="36"/>
      <c r="K52" s="33"/>
    </row>
    <row r="53" spans="2:11" s="32" customFormat="1" ht="52.75" customHeight="1" x14ac:dyDescent="0.9">
      <c r="B53" s="33">
        <v>17</v>
      </c>
      <c r="C53" s="113" t="s">
        <v>131</v>
      </c>
      <c r="D53" s="113"/>
      <c r="E53" s="113"/>
      <c r="F53" s="117" t="s">
        <v>132</v>
      </c>
      <c r="G53" s="117"/>
      <c r="H53" s="37"/>
      <c r="I53" s="33">
        <v>0</v>
      </c>
      <c r="J53" s="36"/>
      <c r="K53" s="33"/>
    </row>
    <row r="54" spans="2:11" s="32" customFormat="1" ht="87" customHeight="1" x14ac:dyDescent="0.9">
      <c r="B54" s="33">
        <v>18</v>
      </c>
      <c r="C54" s="116" t="s">
        <v>178</v>
      </c>
      <c r="D54" s="116"/>
      <c r="E54" s="116"/>
      <c r="F54" s="117" t="s">
        <v>30</v>
      </c>
      <c r="G54" s="117"/>
      <c r="H54" s="33" t="s">
        <v>9</v>
      </c>
      <c r="I54" s="33">
        <v>0</v>
      </c>
      <c r="J54" s="36"/>
      <c r="K54" s="33"/>
    </row>
    <row r="55" spans="2:11" s="32" customFormat="1" ht="163.4" customHeight="1" x14ac:dyDescent="0.9">
      <c r="B55" s="33">
        <v>19</v>
      </c>
      <c r="C55" s="116" t="s">
        <v>179</v>
      </c>
      <c r="D55" s="116"/>
      <c r="E55" s="116"/>
      <c r="F55" s="117" t="s">
        <v>31</v>
      </c>
      <c r="G55" s="117"/>
      <c r="H55" s="33" t="s">
        <v>9</v>
      </c>
      <c r="I55" s="35">
        <v>0</v>
      </c>
      <c r="J55" s="36"/>
      <c r="K55" s="23"/>
    </row>
    <row r="56" spans="2:11" s="32" customFormat="1" ht="122.4" customHeight="1" x14ac:dyDescent="0.9">
      <c r="B56" s="33">
        <v>20</v>
      </c>
      <c r="C56" s="116" t="s">
        <v>180</v>
      </c>
      <c r="D56" s="116"/>
      <c r="E56" s="116"/>
      <c r="F56" s="117" t="s">
        <v>32</v>
      </c>
      <c r="G56" s="117"/>
      <c r="H56" s="33" t="s">
        <v>9</v>
      </c>
      <c r="I56" s="32">
        <f>J20</f>
        <v>0</v>
      </c>
      <c r="J56" s="36"/>
      <c r="K56" s="33"/>
    </row>
    <row r="57" spans="2:11" s="32" customFormat="1" ht="103.75" customHeight="1" x14ac:dyDescent="0.9">
      <c r="B57" s="33">
        <v>21</v>
      </c>
      <c r="C57" s="116" t="s">
        <v>181</v>
      </c>
      <c r="D57" s="116"/>
      <c r="E57" s="116"/>
      <c r="F57" s="117" t="s">
        <v>33</v>
      </c>
      <c r="G57" s="117"/>
      <c r="H57" s="33" t="s">
        <v>9</v>
      </c>
      <c r="I57" s="33">
        <v>0</v>
      </c>
      <c r="J57" s="36"/>
      <c r="K57" s="33"/>
    </row>
    <row r="58" spans="2:11" s="32" customFormat="1" ht="214.75" customHeight="1" x14ac:dyDescent="0.9">
      <c r="B58" s="33">
        <v>22</v>
      </c>
      <c r="C58" s="116" t="s">
        <v>182</v>
      </c>
      <c r="D58" s="116"/>
      <c r="E58" s="116"/>
      <c r="F58" s="117" t="s">
        <v>34</v>
      </c>
      <c r="G58" s="117"/>
      <c r="H58" s="33" t="s">
        <v>9</v>
      </c>
      <c r="I58" s="33">
        <v>0</v>
      </c>
      <c r="J58" s="36"/>
      <c r="K58" s="33"/>
    </row>
    <row r="59" spans="2:11" s="32" customFormat="1" ht="32.15" customHeight="1" x14ac:dyDescent="0.9">
      <c r="B59" s="33">
        <v>23</v>
      </c>
      <c r="C59" s="113" t="s">
        <v>133</v>
      </c>
      <c r="D59" s="113"/>
      <c r="E59" s="113"/>
      <c r="F59" s="117"/>
      <c r="G59" s="117"/>
      <c r="H59" s="26"/>
      <c r="I59" s="33">
        <v>0</v>
      </c>
      <c r="J59" s="36"/>
      <c r="K59" s="33"/>
    </row>
    <row r="60" spans="2:11" s="32" customFormat="1" ht="64.400000000000006" customHeight="1" x14ac:dyDescent="0.9">
      <c r="B60" s="33">
        <v>24</v>
      </c>
      <c r="C60" s="116" t="s">
        <v>183</v>
      </c>
      <c r="D60" s="116"/>
      <c r="E60" s="116"/>
      <c r="F60" s="117" t="s">
        <v>35</v>
      </c>
      <c r="G60" s="117"/>
      <c r="H60" s="33"/>
      <c r="I60" s="33"/>
      <c r="J60" s="36"/>
      <c r="K60" s="24"/>
    </row>
    <row r="61" spans="2:11" s="32" customFormat="1" ht="102.65" customHeight="1" x14ac:dyDescent="0.9">
      <c r="B61" s="33">
        <v>25</v>
      </c>
      <c r="C61" s="116" t="s">
        <v>184</v>
      </c>
      <c r="D61" s="116"/>
      <c r="E61" s="116"/>
      <c r="F61" s="117" t="s">
        <v>36</v>
      </c>
      <c r="G61" s="117"/>
      <c r="H61" s="34" t="s">
        <v>22</v>
      </c>
      <c r="I61" s="35">
        <v>0</v>
      </c>
      <c r="J61" s="36"/>
      <c r="K61" s="23"/>
    </row>
    <row r="62" spans="2:11" s="32" customFormat="1" ht="216.65" customHeight="1" x14ac:dyDescent="0.9">
      <c r="B62" s="33">
        <v>26</v>
      </c>
      <c r="C62" s="116" t="s">
        <v>185</v>
      </c>
      <c r="D62" s="116"/>
      <c r="E62" s="116"/>
      <c r="F62" s="117" t="s">
        <v>37</v>
      </c>
      <c r="G62" s="117"/>
      <c r="H62" s="34" t="s">
        <v>22</v>
      </c>
      <c r="I62" s="33">
        <v>0</v>
      </c>
      <c r="J62" s="36"/>
      <c r="K62" s="33"/>
    </row>
    <row r="63" spans="2:11" s="32" customFormat="1" ht="180.65" customHeight="1" x14ac:dyDescent="0.9">
      <c r="B63" s="33">
        <v>27</v>
      </c>
      <c r="C63" s="116" t="s">
        <v>186</v>
      </c>
      <c r="D63" s="116"/>
      <c r="E63" s="116"/>
      <c r="F63" s="117" t="s">
        <v>38</v>
      </c>
      <c r="G63" s="117"/>
      <c r="H63" s="34" t="s">
        <v>9</v>
      </c>
      <c r="I63" s="33">
        <f>J17</f>
        <v>2</v>
      </c>
      <c r="J63" s="36"/>
      <c r="K63" s="33"/>
    </row>
    <row r="64" spans="2:11" s="32" customFormat="1" ht="153" customHeight="1" x14ac:dyDescent="0.9">
      <c r="B64" s="33">
        <v>28</v>
      </c>
      <c r="C64" s="116" t="s">
        <v>39</v>
      </c>
      <c r="D64" s="116"/>
      <c r="E64" s="116"/>
      <c r="F64" s="117" t="s">
        <v>40</v>
      </c>
      <c r="G64" s="117"/>
      <c r="H64" s="34" t="s">
        <v>9</v>
      </c>
      <c r="I64" s="33">
        <v>0</v>
      </c>
      <c r="J64" s="36"/>
      <c r="K64" s="33"/>
    </row>
    <row r="65" spans="2:11" s="32" customFormat="1" ht="111.65" customHeight="1" x14ac:dyDescent="0.9">
      <c r="B65" s="33">
        <v>29</v>
      </c>
      <c r="C65" s="116" t="s">
        <v>187</v>
      </c>
      <c r="D65" s="116"/>
      <c r="E65" s="116"/>
      <c r="F65" s="117" t="s">
        <v>41</v>
      </c>
      <c r="G65" s="117"/>
      <c r="H65" s="34" t="s">
        <v>9</v>
      </c>
      <c r="I65" s="35">
        <v>0</v>
      </c>
      <c r="J65" s="36"/>
      <c r="K65" s="33"/>
    </row>
    <row r="66" spans="2:11" s="32" customFormat="1" ht="241.75" customHeight="1" x14ac:dyDescent="0.9">
      <c r="B66" s="33">
        <v>30</v>
      </c>
      <c r="C66" s="116" t="s">
        <v>188</v>
      </c>
      <c r="D66" s="116"/>
      <c r="E66" s="116"/>
      <c r="F66" s="117" t="s">
        <v>42</v>
      </c>
      <c r="G66" s="117"/>
      <c r="H66" s="34" t="s">
        <v>22</v>
      </c>
      <c r="I66" s="35">
        <f>I67</f>
        <v>0</v>
      </c>
      <c r="J66" s="36"/>
      <c r="K66" s="33"/>
    </row>
    <row r="67" spans="2:11" s="32" customFormat="1" ht="249" customHeight="1" x14ac:dyDescent="0.9">
      <c r="B67" s="33">
        <v>31</v>
      </c>
      <c r="C67" s="116" t="s">
        <v>134</v>
      </c>
      <c r="D67" s="116"/>
      <c r="E67" s="116"/>
      <c r="F67" s="117" t="s">
        <v>43</v>
      </c>
      <c r="G67" s="117"/>
      <c r="H67" s="34" t="s">
        <v>44</v>
      </c>
      <c r="I67" s="35">
        <f>J108</f>
        <v>0</v>
      </c>
      <c r="J67" s="36"/>
      <c r="K67" s="33"/>
    </row>
    <row r="68" spans="2:11" s="32" customFormat="1" ht="138" customHeight="1" x14ac:dyDescent="0.9">
      <c r="B68" s="33">
        <v>32</v>
      </c>
      <c r="C68" s="116" t="s">
        <v>189</v>
      </c>
      <c r="D68" s="116"/>
      <c r="E68" s="116"/>
      <c r="F68" s="117" t="s">
        <v>45</v>
      </c>
      <c r="G68" s="117"/>
      <c r="H68" s="34" t="s">
        <v>46</v>
      </c>
      <c r="I68" s="35">
        <f>J99</f>
        <v>0</v>
      </c>
      <c r="J68" s="36"/>
      <c r="K68" s="33"/>
    </row>
    <row r="69" spans="2:11" s="32" customFormat="1" ht="166.75" customHeight="1" x14ac:dyDescent="0.9">
      <c r="B69" s="33">
        <v>33</v>
      </c>
      <c r="C69" s="116" t="s">
        <v>190</v>
      </c>
      <c r="D69" s="116"/>
      <c r="E69" s="116"/>
      <c r="F69" s="117" t="s">
        <v>47</v>
      </c>
      <c r="G69" s="117"/>
      <c r="H69" s="34" t="s">
        <v>44</v>
      </c>
      <c r="I69" s="35">
        <f>J103</f>
        <v>0</v>
      </c>
      <c r="J69" s="36"/>
      <c r="K69" s="33"/>
    </row>
    <row r="70" spans="2:11" s="32" customFormat="1" ht="165" customHeight="1" x14ac:dyDescent="0.9">
      <c r="B70" s="33">
        <v>34</v>
      </c>
      <c r="C70" s="116" t="s">
        <v>191</v>
      </c>
      <c r="D70" s="116"/>
      <c r="E70" s="116"/>
      <c r="F70" s="117" t="s">
        <v>48</v>
      </c>
      <c r="G70" s="117"/>
      <c r="H70" s="34" t="s">
        <v>20</v>
      </c>
      <c r="I70" s="33">
        <v>0</v>
      </c>
      <c r="J70" s="36"/>
      <c r="K70" s="33"/>
    </row>
    <row r="71" spans="2:11" s="32" customFormat="1" ht="409.5" customHeight="1" x14ac:dyDescent="0.9">
      <c r="B71" s="33">
        <v>35</v>
      </c>
      <c r="C71" s="116" t="s">
        <v>192</v>
      </c>
      <c r="D71" s="116"/>
      <c r="E71" s="116"/>
      <c r="F71" s="117" t="s">
        <v>49</v>
      </c>
      <c r="G71" s="117"/>
      <c r="H71" s="34" t="s">
        <v>16</v>
      </c>
      <c r="I71" s="33">
        <v>0</v>
      </c>
      <c r="J71" s="36"/>
      <c r="K71" s="33"/>
    </row>
    <row r="72" spans="2:11" s="32" customFormat="1" ht="201" customHeight="1" x14ac:dyDescent="0.9">
      <c r="B72" s="33">
        <v>36</v>
      </c>
      <c r="C72" s="116" t="s">
        <v>193</v>
      </c>
      <c r="D72" s="116"/>
      <c r="E72" s="116"/>
      <c r="F72" s="117" t="s">
        <v>50</v>
      </c>
      <c r="G72" s="117"/>
      <c r="H72" s="33" t="s">
        <v>13</v>
      </c>
      <c r="I72" s="33">
        <v>0</v>
      </c>
      <c r="J72" s="36"/>
      <c r="K72" s="33"/>
    </row>
    <row r="73" spans="2:11" s="32" customFormat="1" ht="201" customHeight="1" x14ac:dyDescent="0.9">
      <c r="B73" s="33">
        <v>37</v>
      </c>
      <c r="C73" s="116" t="s">
        <v>194</v>
      </c>
      <c r="D73" s="116"/>
      <c r="E73" s="116"/>
      <c r="F73" s="117" t="s">
        <v>51</v>
      </c>
      <c r="G73" s="117"/>
      <c r="H73" s="33" t="s">
        <v>13</v>
      </c>
      <c r="I73" s="33">
        <v>0</v>
      </c>
      <c r="J73" s="36"/>
      <c r="K73" s="33"/>
    </row>
    <row r="74" spans="2:11" s="32" customFormat="1" ht="141" customHeight="1" x14ac:dyDescent="0.9">
      <c r="B74" s="33">
        <v>38</v>
      </c>
      <c r="C74" s="116" t="s">
        <v>52</v>
      </c>
      <c r="D74" s="116"/>
      <c r="E74" s="116"/>
      <c r="F74" s="118" t="s">
        <v>53</v>
      </c>
      <c r="G74" s="118"/>
      <c r="H74" s="33" t="s">
        <v>13</v>
      </c>
      <c r="I74" s="30">
        <v>0</v>
      </c>
      <c r="J74" s="36"/>
      <c r="K74" s="33"/>
    </row>
    <row r="75" spans="2:11" s="32" customFormat="1" ht="228.65" customHeight="1" x14ac:dyDescent="0.9">
      <c r="B75" s="33">
        <v>39</v>
      </c>
      <c r="C75" s="116" t="s">
        <v>54</v>
      </c>
      <c r="D75" s="116"/>
      <c r="E75" s="116"/>
      <c r="F75" s="117" t="s">
        <v>55</v>
      </c>
      <c r="G75" s="117"/>
      <c r="H75" s="33" t="s">
        <v>13</v>
      </c>
      <c r="I75" s="30">
        <v>0</v>
      </c>
      <c r="J75" s="36"/>
      <c r="K75" s="33"/>
    </row>
    <row r="76" spans="2:11" s="32" customFormat="1" ht="228.65" customHeight="1" x14ac:dyDescent="0.9">
      <c r="B76" s="33">
        <v>40</v>
      </c>
      <c r="C76" s="107" t="s">
        <v>135</v>
      </c>
      <c r="D76" s="107"/>
      <c r="E76" s="107"/>
      <c r="F76" s="117" t="s">
        <v>57</v>
      </c>
      <c r="G76" s="117"/>
      <c r="H76" s="33" t="s">
        <v>58</v>
      </c>
      <c r="I76" s="30">
        <v>0</v>
      </c>
      <c r="J76" s="36"/>
      <c r="K76" s="33"/>
    </row>
    <row r="77" spans="2:11" s="32" customFormat="1" ht="228.65" customHeight="1" x14ac:dyDescent="0.9">
      <c r="B77" s="33">
        <v>41</v>
      </c>
      <c r="C77" s="116" t="s">
        <v>59</v>
      </c>
      <c r="D77" s="116"/>
      <c r="E77" s="116"/>
      <c r="F77" s="117" t="s">
        <v>60</v>
      </c>
      <c r="G77" s="117"/>
      <c r="H77" s="23" t="s">
        <v>61</v>
      </c>
      <c r="I77" s="33">
        <v>0</v>
      </c>
      <c r="J77" s="36"/>
      <c r="K77" s="33"/>
    </row>
    <row r="78" spans="2:11" s="32" customFormat="1" ht="201" customHeight="1" x14ac:dyDescent="0.9">
      <c r="B78" s="33">
        <v>42</v>
      </c>
      <c r="C78" s="107" t="s">
        <v>62</v>
      </c>
      <c r="D78" s="107"/>
      <c r="E78" s="107"/>
      <c r="F78" s="117" t="s">
        <v>63</v>
      </c>
      <c r="G78" s="117"/>
      <c r="H78" s="23" t="s">
        <v>61</v>
      </c>
      <c r="I78" s="33">
        <v>0</v>
      </c>
      <c r="J78" s="36"/>
      <c r="K78" s="33"/>
    </row>
    <row r="79" spans="2:11" s="32" customFormat="1" ht="145.65" customHeight="1" x14ac:dyDescent="0.9">
      <c r="B79" s="33">
        <v>43</v>
      </c>
      <c r="C79" s="116" t="s">
        <v>136</v>
      </c>
      <c r="D79" s="116"/>
      <c r="E79" s="116"/>
      <c r="F79" s="117" t="s">
        <v>63</v>
      </c>
      <c r="G79" s="117"/>
      <c r="H79" s="23" t="s">
        <v>22</v>
      </c>
      <c r="I79" s="33">
        <v>0</v>
      </c>
      <c r="J79" s="36"/>
      <c r="K79" s="33"/>
    </row>
    <row r="80" spans="2:11" s="32" customFormat="1" ht="161.5" customHeight="1" x14ac:dyDescent="0.9">
      <c r="B80" s="33">
        <v>44</v>
      </c>
      <c r="C80" s="116" t="s">
        <v>137</v>
      </c>
      <c r="D80" s="116"/>
      <c r="E80" s="116"/>
      <c r="F80" s="117" t="s">
        <v>66</v>
      </c>
      <c r="G80" s="117"/>
      <c r="H80" s="23" t="s">
        <v>13</v>
      </c>
      <c r="I80" s="33">
        <v>0</v>
      </c>
      <c r="J80" s="36"/>
      <c r="K80" s="33"/>
    </row>
    <row r="81" spans="2:11" s="32" customFormat="1" ht="161.5" customHeight="1" x14ac:dyDescent="0.9">
      <c r="B81" s="33">
        <v>45</v>
      </c>
      <c r="C81" s="116" t="s">
        <v>71</v>
      </c>
      <c r="D81" s="116"/>
      <c r="E81" s="116"/>
      <c r="F81" s="117" t="s">
        <v>72</v>
      </c>
      <c r="G81" s="117"/>
      <c r="H81" s="23" t="s">
        <v>67</v>
      </c>
      <c r="I81" s="33">
        <f>J19</f>
        <v>0</v>
      </c>
      <c r="J81" s="36"/>
      <c r="K81" s="33"/>
    </row>
    <row r="82" spans="2:11" s="32" customFormat="1" ht="136.4" customHeight="1" x14ac:dyDescent="0.9">
      <c r="B82" s="33">
        <v>46</v>
      </c>
      <c r="C82" s="116" t="s">
        <v>138</v>
      </c>
      <c r="D82" s="116"/>
      <c r="E82" s="116"/>
      <c r="F82" s="117" t="s">
        <v>92</v>
      </c>
      <c r="G82" s="117"/>
      <c r="H82" s="23" t="s">
        <v>13</v>
      </c>
      <c r="I82" s="35">
        <v>0</v>
      </c>
      <c r="J82" s="36"/>
      <c r="K82" s="33"/>
    </row>
    <row r="83" spans="2:11" s="32" customFormat="1" ht="168" customHeight="1" x14ac:dyDescent="0.9">
      <c r="B83" s="33">
        <v>47</v>
      </c>
      <c r="C83" s="116" t="s">
        <v>75</v>
      </c>
      <c r="D83" s="116"/>
      <c r="E83" s="116"/>
      <c r="F83" s="117" t="s">
        <v>76</v>
      </c>
      <c r="G83" s="117"/>
      <c r="H83" s="23" t="s">
        <v>58</v>
      </c>
      <c r="I83" s="35">
        <v>0</v>
      </c>
      <c r="J83" s="36"/>
      <c r="K83" s="33">
        <v>0</v>
      </c>
    </row>
    <row r="84" spans="2:11" s="32" customFormat="1" ht="176.4" customHeight="1" x14ac:dyDescent="0.9">
      <c r="B84" s="33">
        <v>48</v>
      </c>
      <c r="C84" s="116" t="s">
        <v>139</v>
      </c>
      <c r="D84" s="116"/>
      <c r="E84" s="116"/>
      <c r="F84" s="108" t="s">
        <v>69</v>
      </c>
      <c r="G84" s="109"/>
      <c r="H84" s="22" t="s">
        <v>140</v>
      </c>
      <c r="I84" s="38">
        <v>0</v>
      </c>
      <c r="J84" s="38"/>
      <c r="K84" s="38"/>
    </row>
    <row r="85" spans="2:11" s="32" customFormat="1" ht="162.65" customHeight="1" x14ac:dyDescent="0.9">
      <c r="B85" s="33">
        <v>49</v>
      </c>
      <c r="C85" s="107" t="s">
        <v>73</v>
      </c>
      <c r="D85" s="107"/>
      <c r="E85" s="107"/>
      <c r="F85" s="108" t="s">
        <v>141</v>
      </c>
      <c r="G85" s="109"/>
      <c r="H85" s="22" t="s">
        <v>11</v>
      </c>
      <c r="I85" s="22">
        <v>0</v>
      </c>
      <c r="J85" s="22"/>
      <c r="K85" s="22"/>
    </row>
    <row r="86" spans="2:11" s="32" customFormat="1" ht="196.4" customHeight="1" x14ac:dyDescent="0.9">
      <c r="B86" s="33">
        <v>50</v>
      </c>
      <c r="C86" s="107" t="s">
        <v>81</v>
      </c>
      <c r="D86" s="107"/>
      <c r="E86" s="107"/>
      <c r="F86" s="108" t="s">
        <v>94</v>
      </c>
      <c r="G86" s="109"/>
      <c r="H86" s="22" t="s">
        <v>140</v>
      </c>
      <c r="I86" s="22">
        <v>0</v>
      </c>
      <c r="J86" s="22"/>
      <c r="K86" s="22"/>
    </row>
    <row r="87" spans="2:11" s="32" customFormat="1" ht="23" x14ac:dyDescent="0.95">
      <c r="B87" s="110" t="s">
        <v>142</v>
      </c>
      <c r="C87" s="111"/>
      <c r="D87" s="112"/>
      <c r="E87" s="39" t="s">
        <v>143</v>
      </c>
      <c r="F87" s="39"/>
      <c r="G87" s="39" t="s">
        <v>144</v>
      </c>
      <c r="H87" s="39" t="s">
        <v>145</v>
      </c>
      <c r="I87" s="37" t="s">
        <v>146</v>
      </c>
      <c r="J87" s="39" t="s">
        <v>4</v>
      </c>
      <c r="K87" s="39" t="s">
        <v>3</v>
      </c>
    </row>
    <row r="88" spans="2:11" s="32" customFormat="1" ht="23" x14ac:dyDescent="0.95">
      <c r="B88" s="37"/>
      <c r="C88" s="37"/>
      <c r="D88" s="37"/>
      <c r="E88" s="39"/>
      <c r="F88" s="39"/>
      <c r="G88" s="39"/>
      <c r="H88" s="39"/>
      <c r="I88" s="37"/>
      <c r="J88" s="39"/>
      <c r="K88" s="39"/>
    </row>
    <row r="89" spans="2:11" s="32" customFormat="1" ht="14.4" customHeight="1" x14ac:dyDescent="0.95">
      <c r="B89" s="40"/>
      <c r="C89" s="37"/>
      <c r="D89" s="37"/>
      <c r="E89" s="39"/>
      <c r="F89" s="39"/>
      <c r="G89" s="39"/>
      <c r="H89" s="39"/>
      <c r="I89" s="37"/>
      <c r="J89" s="39"/>
      <c r="K89" s="39"/>
    </row>
    <row r="90" spans="2:11" s="32" customFormat="1" ht="23" x14ac:dyDescent="0.95">
      <c r="B90" s="113" t="s">
        <v>147</v>
      </c>
      <c r="C90" s="113"/>
      <c r="D90" s="113"/>
      <c r="E90" s="113"/>
      <c r="F90" s="41"/>
      <c r="G90" s="41"/>
      <c r="H90" s="41"/>
      <c r="I90" s="34"/>
      <c r="J90" s="40"/>
      <c r="K90" s="39"/>
    </row>
    <row r="91" spans="2:11" s="32" customFormat="1" ht="23" x14ac:dyDescent="0.95">
      <c r="B91" s="114" t="s">
        <v>119</v>
      </c>
      <c r="C91" s="114"/>
      <c r="D91" s="114"/>
      <c r="E91" s="37">
        <v>0</v>
      </c>
      <c r="F91" s="41"/>
      <c r="G91" s="34">
        <v>2</v>
      </c>
      <c r="H91" s="34">
        <v>2</v>
      </c>
      <c r="I91" s="42">
        <v>2</v>
      </c>
      <c r="J91" s="43">
        <f>I91*H91*G91*E91</f>
        <v>0</v>
      </c>
      <c r="K91" s="39"/>
    </row>
    <row r="92" spans="2:11" s="32" customFormat="1" ht="23" x14ac:dyDescent="0.95">
      <c r="B92" s="115" t="s">
        <v>148</v>
      </c>
      <c r="C92" s="115"/>
      <c r="D92" s="115"/>
      <c r="E92" s="31"/>
      <c r="F92" s="41"/>
      <c r="G92" s="41"/>
      <c r="H92" s="41"/>
      <c r="I92" s="42"/>
      <c r="J92" s="43">
        <f>SUM(J91:J91)</f>
        <v>0</v>
      </c>
      <c r="K92" s="34" t="s">
        <v>16</v>
      </c>
    </row>
    <row r="93" spans="2:11" s="32" customFormat="1" ht="23" x14ac:dyDescent="0.95">
      <c r="B93" s="34"/>
      <c r="C93" s="44"/>
      <c r="D93" s="34"/>
      <c r="E93" s="31"/>
      <c r="F93" s="41"/>
      <c r="G93" s="41"/>
      <c r="H93" s="41"/>
      <c r="I93" s="42"/>
      <c r="J93" s="34"/>
      <c r="K93" s="34"/>
    </row>
    <row r="94" spans="2:11" s="32" customFormat="1" x14ac:dyDescent="0.9">
      <c r="B94" s="24"/>
      <c r="C94" s="23"/>
      <c r="D94" s="23"/>
      <c r="E94" s="25"/>
      <c r="F94" s="25"/>
      <c r="G94" s="25"/>
      <c r="H94" s="25"/>
      <c r="I94" s="23"/>
      <c r="J94" s="25"/>
      <c r="K94" s="24"/>
    </row>
    <row r="95" spans="2:11" s="32" customFormat="1" x14ac:dyDescent="0.9">
      <c r="B95" s="104" t="s">
        <v>149</v>
      </c>
      <c r="C95" s="104"/>
      <c r="D95" s="104"/>
      <c r="E95" s="45"/>
      <c r="F95" s="45"/>
      <c r="G95" s="25"/>
      <c r="H95" s="25"/>
      <c r="I95" s="23"/>
      <c r="J95" s="25"/>
      <c r="K95" s="24"/>
    </row>
    <row r="96" spans="2:11" s="32" customFormat="1" x14ac:dyDescent="0.9">
      <c r="B96" s="101" t="s">
        <v>150</v>
      </c>
      <c r="C96" s="101"/>
      <c r="D96" s="101"/>
      <c r="E96" s="46"/>
      <c r="F96" s="46"/>
      <c r="G96" s="25"/>
      <c r="H96" s="25"/>
      <c r="I96" s="23"/>
      <c r="J96" s="47">
        <f>J24</f>
        <v>0</v>
      </c>
      <c r="K96" s="24"/>
    </row>
    <row r="97" spans="1:30" s="32" customFormat="1" x14ac:dyDescent="0.9">
      <c r="B97" s="101" t="s">
        <v>151</v>
      </c>
      <c r="C97" s="101"/>
      <c r="D97" s="101"/>
      <c r="E97" s="46"/>
      <c r="F97" s="46"/>
      <c r="G97" s="25"/>
      <c r="H97" s="25"/>
      <c r="I97" s="23"/>
      <c r="J97" s="47">
        <f>J96*0.1</f>
        <v>0</v>
      </c>
      <c r="K97" s="24"/>
    </row>
    <row r="98" spans="1:30" s="32" customFormat="1" x14ac:dyDescent="0.9">
      <c r="B98" s="105" t="s">
        <v>148</v>
      </c>
      <c r="C98" s="105"/>
      <c r="D98" s="105"/>
      <c r="E98" s="46"/>
      <c r="F98" s="46"/>
      <c r="G98" s="25"/>
      <c r="H98" s="25"/>
      <c r="I98" s="23"/>
      <c r="J98" s="47">
        <f>SUM(J96:J97)</f>
        <v>0</v>
      </c>
      <c r="K98" s="23" t="s">
        <v>20</v>
      </c>
    </row>
    <row r="99" spans="1:30" s="32" customFormat="1" x14ac:dyDescent="0.9">
      <c r="B99" s="105" t="s">
        <v>148</v>
      </c>
      <c r="C99" s="105"/>
      <c r="D99" s="105"/>
      <c r="E99" s="46"/>
      <c r="F99" s="46"/>
      <c r="G99" s="25"/>
      <c r="H99" s="25"/>
      <c r="I99" s="23"/>
      <c r="J99" s="47">
        <f>ROUND(J98,0)</f>
        <v>0</v>
      </c>
      <c r="K99" s="23" t="s">
        <v>20</v>
      </c>
    </row>
    <row r="100" spans="1:30" s="32" customFormat="1" x14ac:dyDescent="0.9">
      <c r="B100" s="104" t="s">
        <v>152</v>
      </c>
      <c r="C100" s="104"/>
      <c r="D100" s="104"/>
      <c r="E100" s="15"/>
      <c r="F100" s="25"/>
      <c r="G100" s="25"/>
      <c r="H100" s="25"/>
      <c r="I100" s="30"/>
      <c r="J100" s="23"/>
      <c r="K100" s="23"/>
    </row>
    <row r="101" spans="1:30" s="32" customFormat="1" x14ac:dyDescent="0.9">
      <c r="B101" s="101" t="s">
        <v>153</v>
      </c>
      <c r="C101" s="101"/>
      <c r="D101" s="101"/>
      <c r="E101" s="15"/>
      <c r="F101" s="15"/>
      <c r="G101" s="25"/>
      <c r="H101" s="25"/>
      <c r="I101" s="23"/>
      <c r="J101" s="47">
        <f>J25</f>
        <v>0</v>
      </c>
      <c r="K101" s="23"/>
    </row>
    <row r="102" spans="1:30" s="32" customFormat="1" x14ac:dyDescent="0.9">
      <c r="B102" s="101" t="s">
        <v>151</v>
      </c>
      <c r="C102" s="101"/>
      <c r="D102" s="101"/>
      <c r="E102" s="15"/>
      <c r="F102" s="15"/>
      <c r="G102" s="25"/>
      <c r="H102" s="25"/>
      <c r="I102" s="23"/>
      <c r="J102" s="47">
        <f>J101*0.1</f>
        <v>0</v>
      </c>
      <c r="K102" s="23"/>
    </row>
    <row r="103" spans="1:30" s="32" customFormat="1" x14ac:dyDescent="0.9">
      <c r="B103" s="105" t="s">
        <v>148</v>
      </c>
      <c r="C103" s="105"/>
      <c r="D103" s="105"/>
      <c r="E103" s="15"/>
      <c r="F103" s="15"/>
      <c r="G103" s="25"/>
      <c r="H103" s="25"/>
      <c r="I103" s="23"/>
      <c r="J103" s="47">
        <f>SUM(J101:J102)</f>
        <v>0</v>
      </c>
      <c r="K103" s="23" t="s">
        <v>9</v>
      </c>
    </row>
    <row r="104" spans="1:30" s="32" customFormat="1" x14ac:dyDescent="0.9">
      <c r="B104" s="16"/>
      <c r="C104" s="48"/>
      <c r="D104" s="48"/>
      <c r="E104" s="15"/>
      <c r="F104" s="15"/>
      <c r="G104" s="25"/>
      <c r="H104" s="25"/>
      <c r="I104" s="23"/>
      <c r="J104" s="47"/>
      <c r="K104" s="23"/>
    </row>
    <row r="105" spans="1:30" s="32" customFormat="1" x14ac:dyDescent="0.9">
      <c r="B105" s="106" t="s">
        <v>388</v>
      </c>
      <c r="C105" s="106"/>
      <c r="D105" s="106"/>
      <c r="E105" s="106"/>
      <c r="F105" s="15"/>
      <c r="G105" s="25"/>
      <c r="H105" s="25"/>
      <c r="I105" s="23"/>
      <c r="J105" s="47"/>
      <c r="K105" s="23"/>
    </row>
    <row r="106" spans="1:30" s="32" customFormat="1" x14ac:dyDescent="0.9">
      <c r="B106" s="101" t="s">
        <v>155</v>
      </c>
      <c r="C106" s="101"/>
      <c r="D106" s="101"/>
      <c r="E106" s="15"/>
      <c r="F106" s="15"/>
      <c r="G106" s="25"/>
      <c r="H106" s="25"/>
      <c r="I106" s="23"/>
      <c r="J106" s="47">
        <f>J103</f>
        <v>0</v>
      </c>
      <c r="K106" s="24" t="s">
        <v>9</v>
      </c>
    </row>
    <row r="107" spans="1:30" s="32" customFormat="1" x14ac:dyDescent="0.9">
      <c r="B107" s="101"/>
      <c r="C107" s="101"/>
      <c r="D107" s="101"/>
      <c r="E107" s="15"/>
      <c r="F107" s="15"/>
      <c r="G107" s="102">
        <v>0</v>
      </c>
      <c r="H107" s="102"/>
      <c r="I107" s="102"/>
      <c r="J107" s="47">
        <f>J106/0.3</f>
        <v>0</v>
      </c>
      <c r="K107" s="24"/>
    </row>
    <row r="108" spans="1:30" s="32" customFormat="1" x14ac:dyDescent="0.9">
      <c r="B108" s="101" t="s">
        <v>156</v>
      </c>
      <c r="C108" s="101"/>
      <c r="D108" s="101"/>
      <c r="E108" s="45"/>
      <c r="F108" s="45"/>
      <c r="G108" s="45"/>
      <c r="H108" s="25"/>
      <c r="I108" s="23"/>
      <c r="J108" s="47">
        <f>ROUND(J107,0)</f>
        <v>0</v>
      </c>
      <c r="K108" s="23" t="s">
        <v>22</v>
      </c>
    </row>
    <row r="109" spans="1:30" x14ac:dyDescent="0.9">
      <c r="B109" s="24"/>
      <c r="C109" s="23"/>
      <c r="D109" s="23"/>
      <c r="E109" s="25"/>
      <c r="F109" s="25"/>
      <c r="G109" s="25"/>
      <c r="H109" s="25"/>
      <c r="I109" s="23"/>
      <c r="J109" s="25"/>
      <c r="K109" s="25"/>
    </row>
    <row r="110" spans="1:30" x14ac:dyDescent="0.9">
      <c r="B110" s="104" t="s">
        <v>387</v>
      </c>
      <c r="C110" s="104"/>
      <c r="D110" s="104"/>
      <c r="E110" s="15"/>
      <c r="F110" s="15"/>
      <c r="G110" s="25"/>
      <c r="H110" s="25"/>
      <c r="I110" s="23"/>
      <c r="J110" s="25"/>
      <c r="K110" s="25"/>
    </row>
    <row r="111" spans="1:30" x14ac:dyDescent="0.9">
      <c r="B111" s="101" t="s">
        <v>160</v>
      </c>
      <c r="C111" s="101"/>
      <c r="D111" s="101"/>
      <c r="E111" s="15"/>
      <c r="F111" s="15"/>
      <c r="G111" s="102">
        <v>0</v>
      </c>
      <c r="H111" s="102"/>
      <c r="I111" s="102"/>
      <c r="J111" s="47">
        <f>J108*1</f>
        <v>0</v>
      </c>
      <c r="K111" s="23" t="s">
        <v>44</v>
      </c>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4" t="s">
        <v>159</v>
      </c>
      <c r="C114" s="104"/>
      <c r="D114" s="104"/>
      <c r="E114" s="15"/>
      <c r="F114" s="15"/>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1" t="s">
        <v>160</v>
      </c>
      <c r="C115" s="101"/>
      <c r="D115" s="101"/>
      <c r="E115" s="15"/>
      <c r="F115" s="15"/>
      <c r="G115" s="102">
        <v>0</v>
      </c>
      <c r="H115" s="102"/>
      <c r="I115" s="102"/>
      <c r="J115" s="47">
        <f>J112*1</f>
        <v>0</v>
      </c>
      <c r="K115" s="23" t="s">
        <v>44</v>
      </c>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x14ac:dyDescent="0.9">
      <c r="B117" s="103"/>
      <c r="C117" s="103"/>
      <c r="D117" s="103"/>
      <c r="E117" s="15"/>
      <c r="F117" s="15"/>
      <c r="G117" s="25"/>
      <c r="H117" s="25"/>
      <c r="I117" s="23"/>
      <c r="J117" s="24"/>
      <c r="K117" s="25"/>
    </row>
  </sheetData>
  <mergeCells count="144">
    <mergeCell ref="B15:K15"/>
    <mergeCell ref="C23:D23"/>
    <mergeCell ref="C24:D24"/>
    <mergeCell ref="C25:D25"/>
    <mergeCell ref="C26:D26"/>
    <mergeCell ref="C27:D27"/>
    <mergeCell ref="E10:K10"/>
    <mergeCell ref="B13:B14"/>
    <mergeCell ref="C13:C14"/>
    <mergeCell ref="D13:D14"/>
    <mergeCell ref="E13:E14"/>
    <mergeCell ref="G13:I13"/>
    <mergeCell ref="J13:J14"/>
    <mergeCell ref="K13:K14"/>
    <mergeCell ref="C38:E38"/>
    <mergeCell ref="F38:G38"/>
    <mergeCell ref="C39:E39"/>
    <mergeCell ref="F39:G39"/>
    <mergeCell ref="C40:E40"/>
    <mergeCell ref="F40:G40"/>
    <mergeCell ref="C28:D28"/>
    <mergeCell ref="C29:D29"/>
    <mergeCell ref="B34:J34"/>
    <mergeCell ref="C36:E36"/>
    <mergeCell ref="F36:G36"/>
    <mergeCell ref="C37:E37"/>
    <mergeCell ref="F37:G37"/>
    <mergeCell ref="C44:E44"/>
    <mergeCell ref="F44:G44"/>
    <mergeCell ref="C45:E45"/>
    <mergeCell ref="F45:G45"/>
    <mergeCell ref="C46:E46"/>
    <mergeCell ref="F46:G46"/>
    <mergeCell ref="C41:E41"/>
    <mergeCell ref="F41:G41"/>
    <mergeCell ref="C42:E42"/>
    <mergeCell ref="F42:G42"/>
    <mergeCell ref="C43:E43"/>
    <mergeCell ref="F43:G43"/>
    <mergeCell ref="C50:E50"/>
    <mergeCell ref="F50:G50"/>
    <mergeCell ref="C51:E51"/>
    <mergeCell ref="F51:G51"/>
    <mergeCell ref="C52:E52"/>
    <mergeCell ref="F52:G52"/>
    <mergeCell ref="C47:E47"/>
    <mergeCell ref="F47:G47"/>
    <mergeCell ref="C48:E48"/>
    <mergeCell ref="F48:G48"/>
    <mergeCell ref="C49:E49"/>
    <mergeCell ref="F49:G49"/>
    <mergeCell ref="C56:E56"/>
    <mergeCell ref="F56:G56"/>
    <mergeCell ref="C57:E57"/>
    <mergeCell ref="F57:G57"/>
    <mergeCell ref="C58:E58"/>
    <mergeCell ref="F58:G58"/>
    <mergeCell ref="C53:E53"/>
    <mergeCell ref="F53:G53"/>
    <mergeCell ref="C54:E54"/>
    <mergeCell ref="F54:G54"/>
    <mergeCell ref="C55:E55"/>
    <mergeCell ref="F55:G55"/>
    <mergeCell ref="C62:E62"/>
    <mergeCell ref="F62:G62"/>
    <mergeCell ref="C63:E63"/>
    <mergeCell ref="F63:G63"/>
    <mergeCell ref="C64:E64"/>
    <mergeCell ref="F64:G64"/>
    <mergeCell ref="C59:E59"/>
    <mergeCell ref="F59:G59"/>
    <mergeCell ref="C60:E60"/>
    <mergeCell ref="F60:G60"/>
    <mergeCell ref="C61:E61"/>
    <mergeCell ref="F61:G61"/>
    <mergeCell ref="C68:E68"/>
    <mergeCell ref="F68:G68"/>
    <mergeCell ref="C69:E69"/>
    <mergeCell ref="F69:G69"/>
    <mergeCell ref="C70:E70"/>
    <mergeCell ref="F70:G70"/>
    <mergeCell ref="C65:E65"/>
    <mergeCell ref="F65:G65"/>
    <mergeCell ref="C66:E66"/>
    <mergeCell ref="F66:G66"/>
    <mergeCell ref="C67:E67"/>
    <mergeCell ref="F67:G67"/>
    <mergeCell ref="C74:E74"/>
    <mergeCell ref="F74:G74"/>
    <mergeCell ref="C75:E75"/>
    <mergeCell ref="F75:G75"/>
    <mergeCell ref="C76:E76"/>
    <mergeCell ref="F76:G76"/>
    <mergeCell ref="C71:E71"/>
    <mergeCell ref="F71:G71"/>
    <mergeCell ref="C72:E72"/>
    <mergeCell ref="F72:G72"/>
    <mergeCell ref="C73:E73"/>
    <mergeCell ref="F73:G73"/>
    <mergeCell ref="C80:E80"/>
    <mergeCell ref="F80:G80"/>
    <mergeCell ref="C81:E81"/>
    <mergeCell ref="F81:G81"/>
    <mergeCell ref="C82:E82"/>
    <mergeCell ref="F82:G82"/>
    <mergeCell ref="C77:E77"/>
    <mergeCell ref="F77:G77"/>
    <mergeCell ref="C78:E78"/>
    <mergeCell ref="F78:G78"/>
    <mergeCell ref="C79:E79"/>
    <mergeCell ref="F79:G79"/>
    <mergeCell ref="C86:E86"/>
    <mergeCell ref="F86:G86"/>
    <mergeCell ref="B87:D87"/>
    <mergeCell ref="B90:E90"/>
    <mergeCell ref="B91:D91"/>
    <mergeCell ref="B92:D92"/>
    <mergeCell ref="C83:E83"/>
    <mergeCell ref="F83:G83"/>
    <mergeCell ref="C84:E84"/>
    <mergeCell ref="F84:G84"/>
    <mergeCell ref="C85:E85"/>
    <mergeCell ref="F85:G85"/>
    <mergeCell ref="B101:D101"/>
    <mergeCell ref="B102:D102"/>
    <mergeCell ref="B103:D103"/>
    <mergeCell ref="B105:E105"/>
    <mergeCell ref="B106:D106"/>
    <mergeCell ref="B107:D107"/>
    <mergeCell ref="B95:D95"/>
    <mergeCell ref="B96:D96"/>
    <mergeCell ref="B97:D97"/>
    <mergeCell ref="B98:D98"/>
    <mergeCell ref="B99:D99"/>
    <mergeCell ref="B100:D100"/>
    <mergeCell ref="B115:D115"/>
    <mergeCell ref="G115:I115"/>
    <mergeCell ref="B117:D117"/>
    <mergeCell ref="G107:I107"/>
    <mergeCell ref="B108:D108"/>
    <mergeCell ref="B110:D110"/>
    <mergeCell ref="B111:D111"/>
    <mergeCell ref="G111:I111"/>
    <mergeCell ref="B114:D114"/>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4AA31-F5D2-42C9-9F02-41E83EE9A69D}">
  <sheetPr>
    <tabColor rgb="FFFFFF00"/>
    <pageSetUpPr fitToPage="1"/>
  </sheetPr>
  <dimension ref="A2:AD117"/>
  <sheetViews>
    <sheetView view="pageBreakPreview" zoomScale="40" zoomScaleNormal="72" zoomScaleSheetLayoutView="40" workbookViewId="0"/>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327</v>
      </c>
    </row>
    <row r="5" spans="2:11" ht="21" customHeight="1" x14ac:dyDescent="0.9">
      <c r="B5" s="15" t="s">
        <v>101</v>
      </c>
      <c r="C5" s="16" t="s">
        <v>445</v>
      </c>
    </row>
    <row r="6" spans="2:11" ht="21" customHeight="1" x14ac:dyDescent="0.9">
      <c r="B6" s="15" t="s">
        <v>102</v>
      </c>
      <c r="C6" s="16"/>
    </row>
    <row r="7" spans="2:11" ht="21" customHeight="1" x14ac:dyDescent="0.9">
      <c r="B7" s="15" t="s">
        <v>103</v>
      </c>
      <c r="C7" s="16">
        <v>1</v>
      </c>
    </row>
    <row r="8" spans="2:11" ht="21" customHeight="1" x14ac:dyDescent="0.9">
      <c r="B8" s="15" t="s">
        <v>104</v>
      </c>
      <c r="C8" s="16" t="s">
        <v>417</v>
      </c>
    </row>
    <row r="9" spans="2:11" ht="41.4" customHeight="1" x14ac:dyDescent="0.9">
      <c r="B9" s="17" t="s">
        <v>105</v>
      </c>
      <c r="C9" s="16">
        <f>C7+1</f>
        <v>2</v>
      </c>
    </row>
    <row r="10" spans="2:11" ht="21" customHeight="1" x14ac:dyDescent="0.9">
      <c r="B10" s="15" t="s">
        <v>106</v>
      </c>
      <c r="C10" s="16" t="s">
        <v>198</v>
      </c>
      <c r="E10" s="124"/>
      <c r="F10" s="124"/>
      <c r="G10" s="124"/>
      <c r="H10" s="124"/>
      <c r="I10" s="124"/>
      <c r="J10" s="124"/>
      <c r="K10" s="124"/>
    </row>
    <row r="11" spans="2:11" ht="21" customHeight="1" x14ac:dyDescent="0.9">
      <c r="B11" s="15" t="s">
        <v>107</v>
      </c>
      <c r="C11" s="16" t="s">
        <v>199</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278</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24+3.5+3.5</f>
        <v>31</v>
      </c>
      <c r="H16" s="23"/>
      <c r="I16" s="24"/>
      <c r="J16" s="23"/>
      <c r="K16" s="23" t="s">
        <v>213</v>
      </c>
    </row>
    <row r="17" spans="2:11" ht="56.15" customHeight="1" x14ac:dyDescent="0.9">
      <c r="B17" s="79" t="s">
        <v>446</v>
      </c>
      <c r="C17" s="79" t="s">
        <v>447</v>
      </c>
      <c r="D17" s="79" t="s">
        <v>228</v>
      </c>
      <c r="E17" s="88" t="s">
        <v>449</v>
      </c>
      <c r="F17" s="79">
        <v>4</v>
      </c>
      <c r="G17" s="79">
        <v>8</v>
      </c>
      <c r="H17" s="79"/>
      <c r="I17" s="79"/>
      <c r="J17" s="79">
        <f>G17*F17</f>
        <v>32</v>
      </c>
      <c r="K17" s="79" t="s">
        <v>448</v>
      </c>
    </row>
    <row r="18" spans="2:11" ht="56.15" customHeight="1" x14ac:dyDescent="0.9">
      <c r="B18" s="22"/>
      <c r="C18" s="22"/>
      <c r="D18" s="22"/>
      <c r="E18" s="22"/>
      <c r="F18" s="22"/>
      <c r="G18" s="22"/>
      <c r="H18" s="55"/>
      <c r="I18" s="55"/>
      <c r="J18" s="22"/>
      <c r="K18" s="22"/>
    </row>
    <row r="19" spans="2:11" ht="56.15" customHeight="1" x14ac:dyDescent="0.9">
      <c r="B19" s="22"/>
      <c r="C19" s="22"/>
      <c r="D19" s="22"/>
      <c r="E19" s="22"/>
      <c r="F19" s="22"/>
      <c r="G19" s="22"/>
      <c r="H19" s="22"/>
      <c r="I19" s="55"/>
      <c r="J19" s="22"/>
      <c r="K19" s="22"/>
    </row>
    <row r="20" spans="2:11" ht="68.400000000000006" customHeight="1" x14ac:dyDescent="0.9">
      <c r="B20" s="23"/>
      <c r="C20" s="23"/>
      <c r="D20" s="23"/>
      <c r="E20" s="23"/>
      <c r="F20" s="23"/>
      <c r="G20" s="23"/>
      <c r="H20" s="23"/>
      <c r="I20" s="23"/>
      <c r="J20" s="23"/>
      <c r="K20" s="23"/>
    </row>
    <row r="21" spans="2:11" x14ac:dyDescent="0.9">
      <c r="B21" s="24"/>
      <c r="C21" s="23"/>
      <c r="D21" s="23"/>
      <c r="E21" s="25"/>
      <c r="F21" s="25"/>
      <c r="G21" s="25"/>
      <c r="H21" s="25"/>
      <c r="I21" s="25"/>
      <c r="J21" s="25"/>
      <c r="K21" s="24"/>
    </row>
    <row r="22" spans="2:11" ht="22.5" customHeight="1" x14ac:dyDescent="0.9">
      <c r="B22" s="26" t="s">
        <v>120</v>
      </c>
      <c r="C22" s="16"/>
      <c r="D22" s="16"/>
      <c r="E22" s="27"/>
      <c r="F22" s="27"/>
      <c r="G22" s="28"/>
      <c r="H22" s="25"/>
      <c r="I22" s="21"/>
      <c r="J22" s="29"/>
      <c r="K22" s="24"/>
    </row>
    <row r="23" spans="2:11" ht="22.5" customHeight="1" x14ac:dyDescent="0.9">
      <c r="B23" s="26"/>
      <c r="C23" s="123" t="s">
        <v>121</v>
      </c>
      <c r="D23" s="123"/>
      <c r="E23" s="27"/>
      <c r="F23" s="27"/>
      <c r="G23" s="28"/>
      <c r="H23" s="25"/>
      <c r="I23" s="16" t="s">
        <v>13</v>
      </c>
      <c r="J23" s="29">
        <v>0</v>
      </c>
      <c r="K23" s="24"/>
    </row>
    <row r="24" spans="2:11" ht="22.5" customHeight="1" x14ac:dyDescent="0.9">
      <c r="B24" s="26"/>
      <c r="C24" s="119" t="s">
        <v>122</v>
      </c>
      <c r="D24" s="119"/>
      <c r="E24" s="22"/>
      <c r="F24" s="22"/>
      <c r="G24" s="23"/>
      <c r="H24" s="23"/>
      <c r="I24" s="16" t="s">
        <v>13</v>
      </c>
      <c r="J24" s="29">
        <v>0</v>
      </c>
      <c r="K24" s="24"/>
    </row>
    <row r="25" spans="2:11" ht="22.5" customHeight="1" x14ac:dyDescent="0.9">
      <c r="B25" s="26"/>
      <c r="C25" s="119" t="s">
        <v>123</v>
      </c>
      <c r="D25" s="119"/>
      <c r="E25" s="22"/>
      <c r="F25" s="22"/>
      <c r="G25" s="23"/>
      <c r="H25" s="23"/>
      <c r="I25" s="16" t="s">
        <v>61</v>
      </c>
      <c r="J25" s="29">
        <v>0</v>
      </c>
      <c r="K25" s="24"/>
    </row>
    <row r="26" spans="2:11" ht="22.5" customHeight="1" x14ac:dyDescent="0.9">
      <c r="B26" s="26"/>
      <c r="C26" s="119" t="s">
        <v>124</v>
      </c>
      <c r="D26" s="119"/>
      <c r="E26" s="22"/>
      <c r="F26" s="22"/>
      <c r="G26" s="23"/>
      <c r="H26" s="23"/>
      <c r="I26" s="16" t="s">
        <v>61</v>
      </c>
      <c r="J26" s="29">
        <v>0</v>
      </c>
      <c r="K26" s="24"/>
    </row>
    <row r="27" spans="2:11" ht="22.5" customHeight="1" x14ac:dyDescent="0.9">
      <c r="B27" s="26"/>
      <c r="C27" s="106" t="s">
        <v>125</v>
      </c>
      <c r="D27" s="106"/>
      <c r="E27" s="22"/>
      <c r="F27" s="22"/>
      <c r="G27" s="23"/>
      <c r="H27" s="23"/>
      <c r="I27" s="16" t="s">
        <v>61</v>
      </c>
      <c r="J27" s="29">
        <v>0</v>
      </c>
      <c r="K27" s="24"/>
    </row>
    <row r="28" spans="2:11" ht="22.5" customHeight="1" x14ac:dyDescent="0.9">
      <c r="B28" s="26"/>
      <c r="C28" s="119" t="s">
        <v>126</v>
      </c>
      <c r="D28" s="119"/>
      <c r="E28" s="22"/>
      <c r="F28" s="22"/>
      <c r="G28" s="23"/>
      <c r="H28" s="23"/>
      <c r="I28" s="16" t="s">
        <v>16</v>
      </c>
      <c r="J28" s="29">
        <v>0</v>
      </c>
      <c r="K28" s="24"/>
    </row>
    <row r="29" spans="2:11" ht="22.5" customHeight="1" x14ac:dyDescent="0.9">
      <c r="B29" s="24"/>
      <c r="C29" s="102"/>
      <c r="D29" s="102"/>
      <c r="E29" s="25"/>
      <c r="F29" s="25"/>
      <c r="G29" s="25"/>
      <c r="H29" s="25"/>
      <c r="I29" s="25"/>
      <c r="J29" s="29"/>
      <c r="K29" s="24"/>
    </row>
    <row r="30" spans="2:11" ht="21.65" customHeight="1" x14ac:dyDescent="0.9">
      <c r="B30" s="24"/>
      <c r="C30" s="25"/>
      <c r="D30" s="25"/>
      <c r="E30" s="25"/>
      <c r="F30" s="25"/>
      <c r="G30" s="25"/>
      <c r="H30" s="25"/>
      <c r="I30" s="25"/>
      <c r="J30" s="29"/>
      <c r="K30" s="30"/>
    </row>
    <row r="31" spans="2:11" ht="21.65" customHeight="1" x14ac:dyDescent="0.9">
      <c r="B31" s="22"/>
      <c r="C31" s="25"/>
      <c r="D31" s="25"/>
      <c r="E31" s="25"/>
      <c r="F31" s="25"/>
      <c r="G31" s="25"/>
      <c r="H31" s="25"/>
      <c r="I31" s="25"/>
      <c r="J31" s="29"/>
      <c r="K31" s="30"/>
    </row>
    <row r="32" spans="2:11" x14ac:dyDescent="0.9">
      <c r="B32" s="22"/>
      <c r="C32" s="22"/>
      <c r="D32" s="22"/>
      <c r="E32" s="22"/>
      <c r="F32" s="22"/>
      <c r="G32" s="25"/>
      <c r="H32" s="25"/>
      <c r="I32" s="25"/>
      <c r="J32" s="30"/>
      <c r="K32" s="24"/>
    </row>
    <row r="33" spans="2:11" x14ac:dyDescent="0.9">
      <c r="B33" s="24"/>
      <c r="C33" s="23"/>
      <c r="D33" s="23"/>
      <c r="E33" s="25"/>
      <c r="F33" s="25"/>
      <c r="G33" s="25"/>
      <c r="H33" s="25"/>
      <c r="I33" s="25"/>
      <c r="J33" s="25"/>
      <c r="K33" s="24"/>
    </row>
    <row r="34" spans="2:11" ht="23" x14ac:dyDescent="0.9">
      <c r="B34" s="120" t="s">
        <v>127</v>
      </c>
      <c r="C34" s="120"/>
      <c r="D34" s="120"/>
      <c r="E34" s="120"/>
      <c r="F34" s="120"/>
      <c r="G34" s="120"/>
      <c r="H34" s="120"/>
      <c r="I34" s="120"/>
      <c r="J34" s="120"/>
      <c r="K34" s="24"/>
    </row>
    <row r="35" spans="2:11" x14ac:dyDescent="0.9">
      <c r="B35" s="23"/>
      <c r="C35" s="23"/>
      <c r="D35" s="23"/>
      <c r="E35" s="25"/>
      <c r="F35" s="25"/>
      <c r="G35" s="25"/>
      <c r="H35" s="25"/>
      <c r="I35" s="25"/>
      <c r="J35" s="25"/>
      <c r="K35" s="24"/>
    </row>
    <row r="36" spans="2:11" s="32" customFormat="1" ht="29.15" customHeight="1" x14ac:dyDescent="0.9">
      <c r="B36" s="27" t="s">
        <v>0</v>
      </c>
      <c r="C36" s="121" t="s">
        <v>1</v>
      </c>
      <c r="D36" s="121"/>
      <c r="E36" s="121"/>
      <c r="F36" s="121" t="s">
        <v>2</v>
      </c>
      <c r="G36" s="121"/>
      <c r="H36" s="16" t="s">
        <v>3</v>
      </c>
      <c r="I36" s="16" t="s">
        <v>4</v>
      </c>
      <c r="J36" s="16" t="s">
        <v>128</v>
      </c>
      <c r="K36" s="16" t="s">
        <v>129</v>
      </c>
    </row>
    <row r="37" spans="2:11" s="32" customFormat="1" ht="162" customHeight="1" x14ac:dyDescent="0.9">
      <c r="B37" s="33">
        <v>1</v>
      </c>
      <c r="C37" s="116" t="s">
        <v>162</v>
      </c>
      <c r="D37" s="116"/>
      <c r="E37" s="116"/>
      <c r="F37" s="117" t="s">
        <v>6</v>
      </c>
      <c r="G37" s="117"/>
      <c r="H37" s="34" t="s">
        <v>130</v>
      </c>
      <c r="I37" s="35">
        <v>0</v>
      </c>
      <c r="J37" s="36"/>
      <c r="K37" s="33"/>
    </row>
    <row r="38" spans="2:11" s="32" customFormat="1" ht="209.5" customHeight="1" x14ac:dyDescent="0.9">
      <c r="B38" s="33">
        <v>2</v>
      </c>
      <c r="C38" s="116" t="s">
        <v>163</v>
      </c>
      <c r="D38" s="116"/>
      <c r="E38" s="116"/>
      <c r="F38" s="117" t="s">
        <v>8</v>
      </c>
      <c r="G38" s="117"/>
      <c r="H38" s="33" t="s">
        <v>9</v>
      </c>
      <c r="I38" s="33">
        <v>0</v>
      </c>
      <c r="J38" s="36"/>
      <c r="K38" s="33"/>
    </row>
    <row r="39" spans="2:11" s="32" customFormat="1" ht="236.5" customHeight="1" x14ac:dyDescent="0.9">
      <c r="B39" s="33">
        <v>3</v>
      </c>
      <c r="C39" s="116" t="s">
        <v>164</v>
      </c>
      <c r="D39" s="116"/>
      <c r="E39" s="116"/>
      <c r="F39" s="117" t="s">
        <v>10</v>
      </c>
      <c r="G39" s="117"/>
      <c r="H39" s="33" t="s">
        <v>11</v>
      </c>
      <c r="I39" s="33">
        <v>0</v>
      </c>
      <c r="J39" s="36"/>
      <c r="K39" s="33"/>
    </row>
    <row r="40" spans="2:11" s="32" customFormat="1" ht="195" customHeight="1" x14ac:dyDescent="0.9">
      <c r="B40" s="33">
        <v>4</v>
      </c>
      <c r="C40" s="116" t="s">
        <v>165</v>
      </c>
      <c r="D40" s="116"/>
      <c r="E40" s="116"/>
      <c r="F40" s="117" t="s">
        <v>12</v>
      </c>
      <c r="G40" s="117"/>
      <c r="H40" s="33" t="s">
        <v>13</v>
      </c>
      <c r="I40" s="33">
        <v>0</v>
      </c>
      <c r="J40" s="36"/>
      <c r="K40" s="33"/>
    </row>
    <row r="41" spans="2:11" s="32" customFormat="1" ht="88.4" customHeight="1" x14ac:dyDescent="0.9">
      <c r="B41" s="33">
        <v>5</v>
      </c>
      <c r="C41" s="116" t="s">
        <v>166</v>
      </c>
      <c r="D41" s="116"/>
      <c r="E41" s="116"/>
      <c r="F41" s="117" t="s">
        <v>14</v>
      </c>
      <c r="G41" s="117"/>
      <c r="H41" s="33" t="s">
        <v>9</v>
      </c>
      <c r="I41" s="35">
        <f>J16</f>
        <v>0</v>
      </c>
      <c r="J41" s="36"/>
      <c r="K41" s="33"/>
    </row>
    <row r="42" spans="2:11" s="32" customFormat="1" ht="272.5" customHeight="1" x14ac:dyDescent="0.9">
      <c r="B42" s="33">
        <v>6</v>
      </c>
      <c r="C42" s="116" t="s">
        <v>167</v>
      </c>
      <c r="D42" s="116"/>
      <c r="E42" s="116"/>
      <c r="F42" s="117" t="s">
        <v>15</v>
      </c>
      <c r="G42" s="117"/>
      <c r="H42" s="34" t="s">
        <v>16</v>
      </c>
      <c r="I42" s="35">
        <f>J92</f>
        <v>0</v>
      </c>
      <c r="J42" s="36"/>
      <c r="K42" s="33"/>
    </row>
    <row r="43" spans="2:11" s="32" customFormat="1" ht="192" customHeight="1" x14ac:dyDescent="0.9">
      <c r="B43" s="33">
        <v>7</v>
      </c>
      <c r="C43" s="116" t="s">
        <v>168</v>
      </c>
      <c r="D43" s="116"/>
      <c r="E43" s="116"/>
      <c r="F43" s="117" t="s">
        <v>17</v>
      </c>
      <c r="G43" s="117"/>
      <c r="H43" s="34" t="s">
        <v>18</v>
      </c>
      <c r="I43" s="33">
        <v>0</v>
      </c>
      <c r="J43" s="36"/>
      <c r="K43" s="33"/>
    </row>
    <row r="44" spans="2:11" s="32" customFormat="1" ht="232.75" customHeight="1" x14ac:dyDescent="0.9">
      <c r="B44" s="33">
        <v>8</v>
      </c>
      <c r="C44" s="116" t="s">
        <v>169</v>
      </c>
      <c r="D44" s="116"/>
      <c r="E44" s="116"/>
      <c r="F44" s="117" t="s">
        <v>161</v>
      </c>
      <c r="G44" s="117"/>
      <c r="H44" s="34" t="s">
        <v>20</v>
      </c>
      <c r="I44" s="33">
        <v>0</v>
      </c>
      <c r="J44" s="36"/>
      <c r="K44" s="33"/>
    </row>
    <row r="45" spans="2:11" s="32" customFormat="1" ht="292.5" customHeight="1" x14ac:dyDescent="0.9">
      <c r="B45" s="33">
        <v>9</v>
      </c>
      <c r="C45" s="116" t="s">
        <v>170</v>
      </c>
      <c r="D45" s="116"/>
      <c r="E45" s="116"/>
      <c r="F45" s="117" t="s">
        <v>21</v>
      </c>
      <c r="G45" s="117"/>
      <c r="H45" s="34" t="s">
        <v>22</v>
      </c>
      <c r="I45" s="33">
        <v>0</v>
      </c>
      <c r="J45" s="36"/>
      <c r="K45" s="33"/>
    </row>
    <row r="46" spans="2:11" s="32" customFormat="1" ht="262.64999999999998" customHeight="1" x14ac:dyDescent="0.9">
      <c r="B46" s="33">
        <v>10</v>
      </c>
      <c r="C46" s="116" t="s">
        <v>171</v>
      </c>
      <c r="D46" s="116"/>
      <c r="E46" s="116"/>
      <c r="F46" s="117" t="s">
        <v>23</v>
      </c>
      <c r="G46" s="117"/>
      <c r="H46" s="34" t="s">
        <v>22</v>
      </c>
      <c r="I46" s="33">
        <v>0</v>
      </c>
      <c r="J46" s="36"/>
      <c r="K46" s="33"/>
    </row>
    <row r="47" spans="2:11" s="32" customFormat="1" ht="249" customHeight="1" x14ac:dyDescent="0.9">
      <c r="B47" s="33">
        <v>11</v>
      </c>
      <c r="C47" s="116" t="s">
        <v>172</v>
      </c>
      <c r="D47" s="116"/>
      <c r="E47" s="116"/>
      <c r="F47" s="117" t="s">
        <v>24</v>
      </c>
      <c r="G47" s="117"/>
      <c r="H47" s="34" t="s">
        <v>22</v>
      </c>
      <c r="I47" s="33">
        <v>0</v>
      </c>
      <c r="J47" s="36"/>
      <c r="K47" s="33"/>
    </row>
    <row r="48" spans="2:11" s="32" customFormat="1" ht="145.65" customHeight="1" x14ac:dyDescent="0.9">
      <c r="B48" s="33">
        <v>12</v>
      </c>
      <c r="C48" s="116" t="s">
        <v>173</v>
      </c>
      <c r="D48" s="116"/>
      <c r="E48" s="116"/>
      <c r="F48" s="117" t="s">
        <v>25</v>
      </c>
      <c r="G48" s="117"/>
      <c r="H48" s="34" t="s">
        <v>22</v>
      </c>
      <c r="I48" s="33">
        <v>0</v>
      </c>
      <c r="J48" s="36"/>
      <c r="K48" s="33"/>
    </row>
    <row r="49" spans="2:11" s="32" customFormat="1" ht="282.64999999999998" customHeight="1" x14ac:dyDescent="0.9">
      <c r="B49" s="33">
        <v>13</v>
      </c>
      <c r="C49" s="116" t="s">
        <v>174</v>
      </c>
      <c r="D49" s="116"/>
      <c r="E49" s="116"/>
      <c r="F49" s="117" t="s">
        <v>26</v>
      </c>
      <c r="G49" s="117"/>
      <c r="H49" s="34" t="s">
        <v>22</v>
      </c>
      <c r="I49" s="33">
        <f>J18</f>
        <v>0</v>
      </c>
      <c r="J49" s="36"/>
      <c r="K49" s="33"/>
    </row>
    <row r="50" spans="2:11" s="32" customFormat="1" ht="166.75" customHeight="1" x14ac:dyDescent="0.9">
      <c r="B50" s="33">
        <v>14</v>
      </c>
      <c r="C50" s="116" t="s">
        <v>175</v>
      </c>
      <c r="D50" s="116"/>
      <c r="E50" s="116"/>
      <c r="F50" s="117" t="s">
        <v>27</v>
      </c>
      <c r="G50" s="117"/>
      <c r="H50" s="34" t="s">
        <v>22</v>
      </c>
      <c r="I50" s="33">
        <v>0</v>
      </c>
      <c r="J50" s="36"/>
      <c r="K50" s="33"/>
    </row>
    <row r="51" spans="2:11" s="32" customFormat="1" ht="270.64999999999998" customHeight="1" x14ac:dyDescent="0.9">
      <c r="B51" s="33">
        <v>15</v>
      </c>
      <c r="C51" s="116" t="s">
        <v>484</v>
      </c>
      <c r="D51" s="116"/>
      <c r="E51" s="116"/>
      <c r="F51" s="117" t="s">
        <v>485</v>
      </c>
      <c r="G51" s="117"/>
      <c r="H51" s="33" t="s">
        <v>9</v>
      </c>
      <c r="I51" s="33">
        <f>J17</f>
        <v>32</v>
      </c>
      <c r="J51" s="36"/>
      <c r="K51" s="33"/>
    </row>
    <row r="52" spans="2:11" s="32" customFormat="1" ht="267" customHeight="1" x14ac:dyDescent="0.9">
      <c r="B52" s="33">
        <v>16</v>
      </c>
      <c r="C52" s="116" t="s">
        <v>177</v>
      </c>
      <c r="D52" s="116"/>
      <c r="E52" s="116"/>
      <c r="F52" s="117" t="s">
        <v>29</v>
      </c>
      <c r="G52" s="117"/>
      <c r="H52" s="33" t="s">
        <v>13</v>
      </c>
      <c r="I52" s="33">
        <v>0</v>
      </c>
      <c r="J52" s="36"/>
      <c r="K52" s="33"/>
    </row>
    <row r="53" spans="2:11" s="32" customFormat="1" ht="52.75" customHeight="1" x14ac:dyDescent="0.9">
      <c r="B53" s="33">
        <v>17</v>
      </c>
      <c r="C53" s="113" t="s">
        <v>131</v>
      </c>
      <c r="D53" s="113"/>
      <c r="E53" s="113"/>
      <c r="F53" s="117" t="s">
        <v>132</v>
      </c>
      <c r="G53" s="117"/>
      <c r="H53" s="37"/>
      <c r="I53" s="33">
        <v>0</v>
      </c>
      <c r="J53" s="36"/>
      <c r="K53" s="33"/>
    </row>
    <row r="54" spans="2:11" s="32" customFormat="1" ht="87" customHeight="1" x14ac:dyDescent="0.9">
      <c r="B54" s="33">
        <v>18</v>
      </c>
      <c r="C54" s="116" t="s">
        <v>178</v>
      </c>
      <c r="D54" s="116"/>
      <c r="E54" s="116"/>
      <c r="F54" s="117" t="s">
        <v>30</v>
      </c>
      <c r="G54" s="117"/>
      <c r="H54" s="33" t="s">
        <v>9</v>
      </c>
      <c r="I54" s="33">
        <v>0</v>
      </c>
      <c r="J54" s="36"/>
      <c r="K54" s="33"/>
    </row>
    <row r="55" spans="2:11" s="32" customFormat="1" ht="163.4" customHeight="1" x14ac:dyDescent="0.9">
      <c r="B55" s="33">
        <v>19</v>
      </c>
      <c r="C55" s="116" t="s">
        <v>179</v>
      </c>
      <c r="D55" s="116"/>
      <c r="E55" s="116"/>
      <c r="F55" s="117" t="s">
        <v>31</v>
      </c>
      <c r="G55" s="117"/>
      <c r="H55" s="33" t="s">
        <v>9</v>
      </c>
      <c r="I55" s="35">
        <v>0</v>
      </c>
      <c r="J55" s="36"/>
      <c r="K55" s="23"/>
    </row>
    <row r="56" spans="2:11" s="32" customFormat="1" ht="122.4" customHeight="1" x14ac:dyDescent="0.9">
      <c r="B56" s="33">
        <v>20</v>
      </c>
      <c r="C56" s="116" t="s">
        <v>180</v>
      </c>
      <c r="D56" s="116"/>
      <c r="E56" s="116"/>
      <c r="F56" s="117" t="s">
        <v>32</v>
      </c>
      <c r="G56" s="117"/>
      <c r="H56" s="33" t="s">
        <v>9</v>
      </c>
      <c r="I56" s="32">
        <f>J20</f>
        <v>0</v>
      </c>
      <c r="J56" s="36"/>
      <c r="K56" s="33"/>
    </row>
    <row r="57" spans="2:11" s="32" customFormat="1" ht="103.75" customHeight="1" x14ac:dyDescent="0.9">
      <c r="B57" s="33">
        <v>21</v>
      </c>
      <c r="C57" s="116" t="s">
        <v>181</v>
      </c>
      <c r="D57" s="116"/>
      <c r="E57" s="116"/>
      <c r="F57" s="117" t="s">
        <v>33</v>
      </c>
      <c r="G57" s="117"/>
      <c r="H57" s="33" t="s">
        <v>9</v>
      </c>
      <c r="I57" s="33">
        <v>0</v>
      </c>
      <c r="J57" s="36"/>
      <c r="K57" s="33"/>
    </row>
    <row r="58" spans="2:11" s="32" customFormat="1" ht="214.75" customHeight="1" x14ac:dyDescent="0.9">
      <c r="B58" s="33">
        <v>22</v>
      </c>
      <c r="C58" s="116" t="s">
        <v>182</v>
      </c>
      <c r="D58" s="116"/>
      <c r="E58" s="116"/>
      <c r="F58" s="117" t="s">
        <v>34</v>
      </c>
      <c r="G58" s="117"/>
      <c r="H58" s="33" t="s">
        <v>9</v>
      </c>
      <c r="I58" s="33">
        <v>0</v>
      </c>
      <c r="J58" s="36"/>
      <c r="K58" s="33"/>
    </row>
    <row r="59" spans="2:11" s="32" customFormat="1" ht="32.15" customHeight="1" x14ac:dyDescent="0.9">
      <c r="B59" s="33">
        <v>23</v>
      </c>
      <c r="C59" s="113" t="s">
        <v>133</v>
      </c>
      <c r="D59" s="113"/>
      <c r="E59" s="113"/>
      <c r="F59" s="117"/>
      <c r="G59" s="117"/>
      <c r="H59" s="26"/>
      <c r="I59" s="33">
        <v>0</v>
      </c>
      <c r="J59" s="36"/>
      <c r="K59" s="33"/>
    </row>
    <row r="60" spans="2:11" s="32" customFormat="1" ht="64.400000000000006" customHeight="1" x14ac:dyDescent="0.9">
      <c r="B60" s="33">
        <v>24</v>
      </c>
      <c r="C60" s="116" t="s">
        <v>183</v>
      </c>
      <c r="D60" s="116"/>
      <c r="E60" s="116"/>
      <c r="F60" s="117" t="s">
        <v>35</v>
      </c>
      <c r="G60" s="117"/>
      <c r="H60" s="33"/>
      <c r="I60" s="33"/>
      <c r="J60" s="36"/>
      <c r="K60" s="24"/>
    </row>
    <row r="61" spans="2:11" s="32" customFormat="1" ht="102.65" customHeight="1" x14ac:dyDescent="0.9">
      <c r="B61" s="33">
        <v>25</v>
      </c>
      <c r="C61" s="116" t="s">
        <v>184</v>
      </c>
      <c r="D61" s="116"/>
      <c r="E61" s="116"/>
      <c r="F61" s="117" t="s">
        <v>36</v>
      </c>
      <c r="G61" s="117"/>
      <c r="H61" s="34" t="s">
        <v>22</v>
      </c>
      <c r="I61" s="35">
        <v>0</v>
      </c>
      <c r="J61" s="36"/>
      <c r="K61" s="23"/>
    </row>
    <row r="62" spans="2:11" s="32" customFormat="1" ht="216.65" customHeight="1" x14ac:dyDescent="0.9">
      <c r="B62" s="33">
        <v>26</v>
      </c>
      <c r="C62" s="116" t="s">
        <v>185</v>
      </c>
      <c r="D62" s="116"/>
      <c r="E62" s="116"/>
      <c r="F62" s="117" t="s">
        <v>37</v>
      </c>
      <c r="G62" s="117"/>
      <c r="H62" s="34" t="s">
        <v>22</v>
      </c>
      <c r="I62" s="33">
        <v>0</v>
      </c>
      <c r="J62" s="36"/>
      <c r="K62" s="33"/>
    </row>
    <row r="63" spans="2:11" s="32" customFormat="1" ht="180.65" customHeight="1" x14ac:dyDescent="0.9">
      <c r="B63" s="33">
        <v>27</v>
      </c>
      <c r="C63" s="116" t="s">
        <v>186</v>
      </c>
      <c r="D63" s="116"/>
      <c r="E63" s="116"/>
      <c r="F63" s="117" t="s">
        <v>38</v>
      </c>
      <c r="G63" s="117"/>
      <c r="H63" s="34" t="s">
        <v>9</v>
      </c>
      <c r="I63" s="33">
        <v>0</v>
      </c>
      <c r="J63" s="36"/>
      <c r="K63" s="33"/>
    </row>
    <row r="64" spans="2:11" s="32" customFormat="1" ht="153" customHeight="1" x14ac:dyDescent="0.9">
      <c r="B64" s="33">
        <v>28</v>
      </c>
      <c r="C64" s="116" t="s">
        <v>39</v>
      </c>
      <c r="D64" s="116"/>
      <c r="E64" s="116"/>
      <c r="F64" s="117" t="s">
        <v>40</v>
      </c>
      <c r="G64" s="117"/>
      <c r="H64" s="34" t="s">
        <v>9</v>
      </c>
      <c r="I64" s="33">
        <v>0</v>
      </c>
      <c r="J64" s="36"/>
      <c r="K64" s="33"/>
    </row>
    <row r="65" spans="2:11" s="32" customFormat="1" ht="111.65" customHeight="1" x14ac:dyDescent="0.9">
      <c r="B65" s="33">
        <v>29</v>
      </c>
      <c r="C65" s="116" t="s">
        <v>187</v>
      </c>
      <c r="D65" s="116"/>
      <c r="E65" s="116"/>
      <c r="F65" s="117" t="s">
        <v>41</v>
      </c>
      <c r="G65" s="117"/>
      <c r="H65" s="34" t="s">
        <v>9</v>
      </c>
      <c r="I65" s="35">
        <v>0</v>
      </c>
      <c r="J65" s="36"/>
      <c r="K65" s="33"/>
    </row>
    <row r="66" spans="2:11" s="32" customFormat="1" ht="241.75" customHeight="1" x14ac:dyDescent="0.9">
      <c r="B66" s="33">
        <v>30</v>
      </c>
      <c r="C66" s="116" t="s">
        <v>188</v>
      </c>
      <c r="D66" s="116"/>
      <c r="E66" s="116"/>
      <c r="F66" s="117" t="s">
        <v>42</v>
      </c>
      <c r="G66" s="117"/>
      <c r="H66" s="34" t="s">
        <v>22</v>
      </c>
      <c r="I66" s="35">
        <f>I67</f>
        <v>0</v>
      </c>
      <c r="J66" s="36"/>
      <c r="K66" s="33"/>
    </row>
    <row r="67" spans="2:11" s="32" customFormat="1" ht="249" customHeight="1" x14ac:dyDescent="0.9">
      <c r="B67" s="33">
        <v>31</v>
      </c>
      <c r="C67" s="116" t="s">
        <v>134</v>
      </c>
      <c r="D67" s="116"/>
      <c r="E67" s="116"/>
      <c r="F67" s="117" t="s">
        <v>43</v>
      </c>
      <c r="G67" s="117"/>
      <c r="H67" s="34" t="s">
        <v>44</v>
      </c>
      <c r="I67" s="35">
        <f>J108</f>
        <v>0</v>
      </c>
      <c r="J67" s="36"/>
      <c r="K67" s="33"/>
    </row>
    <row r="68" spans="2:11" s="32" customFormat="1" ht="138" customHeight="1" x14ac:dyDescent="0.9">
      <c r="B68" s="33">
        <v>32</v>
      </c>
      <c r="C68" s="116" t="s">
        <v>189</v>
      </c>
      <c r="D68" s="116"/>
      <c r="E68" s="116"/>
      <c r="F68" s="117" t="s">
        <v>45</v>
      </c>
      <c r="G68" s="117"/>
      <c r="H68" s="34" t="s">
        <v>46</v>
      </c>
      <c r="I68" s="35">
        <f>J99</f>
        <v>0</v>
      </c>
      <c r="J68" s="36"/>
      <c r="K68" s="33"/>
    </row>
    <row r="69" spans="2:11" s="32" customFormat="1" ht="166.75" customHeight="1" x14ac:dyDescent="0.9">
      <c r="B69" s="33">
        <v>33</v>
      </c>
      <c r="C69" s="116" t="s">
        <v>190</v>
      </c>
      <c r="D69" s="116"/>
      <c r="E69" s="116"/>
      <c r="F69" s="117" t="s">
        <v>47</v>
      </c>
      <c r="G69" s="117"/>
      <c r="H69" s="34" t="s">
        <v>44</v>
      </c>
      <c r="I69" s="35">
        <f>J103</f>
        <v>0</v>
      </c>
      <c r="J69" s="36"/>
      <c r="K69" s="33"/>
    </row>
    <row r="70" spans="2:11" s="32" customFormat="1" ht="165" customHeight="1" x14ac:dyDescent="0.9">
      <c r="B70" s="33">
        <v>34</v>
      </c>
      <c r="C70" s="116" t="s">
        <v>191</v>
      </c>
      <c r="D70" s="116"/>
      <c r="E70" s="116"/>
      <c r="F70" s="117" t="s">
        <v>48</v>
      </c>
      <c r="G70" s="117"/>
      <c r="H70" s="34" t="s">
        <v>20</v>
      </c>
      <c r="I70" s="33">
        <v>0</v>
      </c>
      <c r="J70" s="36"/>
      <c r="K70" s="33"/>
    </row>
    <row r="71" spans="2:11" s="32" customFormat="1" ht="409.5" customHeight="1" x14ac:dyDescent="0.9">
      <c r="B71" s="33">
        <v>35</v>
      </c>
      <c r="C71" s="116" t="s">
        <v>192</v>
      </c>
      <c r="D71" s="116"/>
      <c r="E71" s="116"/>
      <c r="F71" s="117" t="s">
        <v>49</v>
      </c>
      <c r="G71" s="117"/>
      <c r="H71" s="34" t="s">
        <v>16</v>
      </c>
      <c r="I71" s="33">
        <v>0</v>
      </c>
      <c r="J71" s="36"/>
      <c r="K71" s="33"/>
    </row>
    <row r="72" spans="2:11" s="32" customFormat="1" ht="201" customHeight="1" x14ac:dyDescent="0.9">
      <c r="B72" s="33">
        <v>36</v>
      </c>
      <c r="C72" s="116" t="s">
        <v>193</v>
      </c>
      <c r="D72" s="116"/>
      <c r="E72" s="116"/>
      <c r="F72" s="117" t="s">
        <v>50</v>
      </c>
      <c r="G72" s="117"/>
      <c r="H72" s="33" t="s">
        <v>13</v>
      </c>
      <c r="I72" s="33">
        <v>0</v>
      </c>
      <c r="J72" s="36"/>
      <c r="K72" s="33"/>
    </row>
    <row r="73" spans="2:11" s="32" customFormat="1" ht="201" customHeight="1" x14ac:dyDescent="0.9">
      <c r="B73" s="33">
        <v>37</v>
      </c>
      <c r="C73" s="116" t="s">
        <v>194</v>
      </c>
      <c r="D73" s="116"/>
      <c r="E73" s="116"/>
      <c r="F73" s="117" t="s">
        <v>51</v>
      </c>
      <c r="G73" s="117"/>
      <c r="H73" s="33" t="s">
        <v>13</v>
      </c>
      <c r="I73" s="33">
        <v>0</v>
      </c>
      <c r="J73" s="36"/>
      <c r="K73" s="33"/>
    </row>
    <row r="74" spans="2:11" s="32" customFormat="1" ht="141" customHeight="1" x14ac:dyDescent="0.9">
      <c r="B74" s="33">
        <v>38</v>
      </c>
      <c r="C74" s="116" t="s">
        <v>52</v>
      </c>
      <c r="D74" s="116"/>
      <c r="E74" s="116"/>
      <c r="F74" s="118" t="s">
        <v>53</v>
      </c>
      <c r="G74" s="118"/>
      <c r="H74" s="33" t="s">
        <v>13</v>
      </c>
      <c r="I74" s="30">
        <v>0</v>
      </c>
      <c r="J74" s="36"/>
      <c r="K74" s="33"/>
    </row>
    <row r="75" spans="2:11" s="32" customFormat="1" ht="228.65" customHeight="1" x14ac:dyDescent="0.9">
      <c r="B75" s="33">
        <v>39</v>
      </c>
      <c r="C75" s="116" t="s">
        <v>54</v>
      </c>
      <c r="D75" s="116"/>
      <c r="E75" s="116"/>
      <c r="F75" s="117" t="s">
        <v>55</v>
      </c>
      <c r="G75" s="117"/>
      <c r="H75" s="33" t="s">
        <v>13</v>
      </c>
      <c r="I75" s="30">
        <v>0</v>
      </c>
      <c r="J75" s="36"/>
      <c r="K75" s="33"/>
    </row>
    <row r="76" spans="2:11" s="32" customFormat="1" ht="228.65" customHeight="1" x14ac:dyDescent="0.9">
      <c r="B76" s="33">
        <v>40</v>
      </c>
      <c r="C76" s="107" t="s">
        <v>135</v>
      </c>
      <c r="D76" s="107"/>
      <c r="E76" s="107"/>
      <c r="F76" s="117" t="s">
        <v>57</v>
      </c>
      <c r="G76" s="117"/>
      <c r="H76" s="33" t="s">
        <v>58</v>
      </c>
      <c r="I76" s="30">
        <v>0</v>
      </c>
      <c r="J76" s="36"/>
      <c r="K76" s="33"/>
    </row>
    <row r="77" spans="2:11" s="32" customFormat="1" ht="228.65" customHeight="1" x14ac:dyDescent="0.9">
      <c r="B77" s="33">
        <v>41</v>
      </c>
      <c r="C77" s="116" t="s">
        <v>59</v>
      </c>
      <c r="D77" s="116"/>
      <c r="E77" s="116"/>
      <c r="F77" s="117" t="s">
        <v>60</v>
      </c>
      <c r="G77" s="117"/>
      <c r="H77" s="23" t="s">
        <v>61</v>
      </c>
      <c r="I77" s="33">
        <v>0</v>
      </c>
      <c r="J77" s="36"/>
      <c r="K77" s="33"/>
    </row>
    <row r="78" spans="2:11" s="32" customFormat="1" ht="201" customHeight="1" x14ac:dyDescent="0.9">
      <c r="B78" s="33">
        <v>42</v>
      </c>
      <c r="C78" s="107" t="s">
        <v>62</v>
      </c>
      <c r="D78" s="107"/>
      <c r="E78" s="107"/>
      <c r="F78" s="117" t="s">
        <v>63</v>
      </c>
      <c r="G78" s="117"/>
      <c r="H78" s="23" t="s">
        <v>61</v>
      </c>
      <c r="I78" s="33">
        <v>0</v>
      </c>
      <c r="J78" s="36"/>
      <c r="K78" s="33"/>
    </row>
    <row r="79" spans="2:11" s="32" customFormat="1" ht="145.65" customHeight="1" x14ac:dyDescent="0.9">
      <c r="B79" s="33">
        <v>43</v>
      </c>
      <c r="C79" s="116" t="s">
        <v>136</v>
      </c>
      <c r="D79" s="116"/>
      <c r="E79" s="116"/>
      <c r="F79" s="117" t="s">
        <v>63</v>
      </c>
      <c r="G79" s="117"/>
      <c r="H79" s="23" t="s">
        <v>22</v>
      </c>
      <c r="I79" s="33">
        <v>0</v>
      </c>
      <c r="J79" s="36"/>
      <c r="K79" s="33"/>
    </row>
    <row r="80" spans="2:11" s="32" customFormat="1" ht="161.5" customHeight="1" x14ac:dyDescent="0.9">
      <c r="B80" s="33">
        <v>44</v>
      </c>
      <c r="C80" s="116" t="s">
        <v>137</v>
      </c>
      <c r="D80" s="116"/>
      <c r="E80" s="116"/>
      <c r="F80" s="117" t="s">
        <v>66</v>
      </c>
      <c r="G80" s="117"/>
      <c r="H80" s="23" t="s">
        <v>13</v>
      </c>
      <c r="I80" s="33">
        <v>0</v>
      </c>
      <c r="J80" s="36"/>
      <c r="K80" s="33"/>
    </row>
    <row r="81" spans="2:11" s="32" customFormat="1" ht="161.5" customHeight="1" x14ac:dyDescent="0.9">
      <c r="B81" s="33">
        <v>45</v>
      </c>
      <c r="C81" s="116" t="s">
        <v>71</v>
      </c>
      <c r="D81" s="116"/>
      <c r="E81" s="116"/>
      <c r="F81" s="117" t="s">
        <v>72</v>
      </c>
      <c r="G81" s="117"/>
      <c r="H81" s="23" t="s">
        <v>67</v>
      </c>
      <c r="I81" s="33">
        <f>J19</f>
        <v>0</v>
      </c>
      <c r="J81" s="36"/>
      <c r="K81" s="33"/>
    </row>
    <row r="82" spans="2:11" s="32" customFormat="1" ht="136.4" customHeight="1" x14ac:dyDescent="0.9">
      <c r="B82" s="33">
        <v>46</v>
      </c>
      <c r="C82" s="116" t="s">
        <v>138</v>
      </c>
      <c r="D82" s="116"/>
      <c r="E82" s="116"/>
      <c r="F82" s="117" t="s">
        <v>92</v>
      </c>
      <c r="G82" s="117"/>
      <c r="H82" s="23" t="s">
        <v>13</v>
      </c>
      <c r="I82" s="35">
        <v>0</v>
      </c>
      <c r="J82" s="36"/>
      <c r="K82" s="33"/>
    </row>
    <row r="83" spans="2:11" s="32" customFormat="1" ht="168" customHeight="1" x14ac:dyDescent="0.9">
      <c r="B83" s="33">
        <v>47</v>
      </c>
      <c r="C83" s="116" t="s">
        <v>75</v>
      </c>
      <c r="D83" s="116"/>
      <c r="E83" s="116"/>
      <c r="F83" s="117" t="s">
        <v>76</v>
      </c>
      <c r="G83" s="117"/>
      <c r="H83" s="23" t="s">
        <v>58</v>
      </c>
      <c r="I83" s="35">
        <v>0</v>
      </c>
      <c r="J83" s="36"/>
      <c r="K83" s="33">
        <v>0</v>
      </c>
    </row>
    <row r="84" spans="2:11" s="32" customFormat="1" ht="176.4" customHeight="1" x14ac:dyDescent="0.9">
      <c r="B84" s="33">
        <v>48</v>
      </c>
      <c r="C84" s="116" t="s">
        <v>139</v>
      </c>
      <c r="D84" s="116"/>
      <c r="E84" s="116"/>
      <c r="F84" s="108" t="s">
        <v>69</v>
      </c>
      <c r="G84" s="109"/>
      <c r="H84" s="22" t="s">
        <v>140</v>
      </c>
      <c r="I84" s="38">
        <v>0</v>
      </c>
      <c r="J84" s="38"/>
      <c r="K84" s="38"/>
    </row>
    <row r="85" spans="2:11" s="32" customFormat="1" ht="162.65" customHeight="1" x14ac:dyDescent="0.9">
      <c r="B85" s="33">
        <v>49</v>
      </c>
      <c r="C85" s="107" t="s">
        <v>73</v>
      </c>
      <c r="D85" s="107"/>
      <c r="E85" s="107"/>
      <c r="F85" s="108" t="s">
        <v>141</v>
      </c>
      <c r="G85" s="109"/>
      <c r="H85" s="22" t="s">
        <v>11</v>
      </c>
      <c r="I85" s="22">
        <v>0</v>
      </c>
      <c r="J85" s="22"/>
      <c r="K85" s="22"/>
    </row>
    <row r="86" spans="2:11" s="32" customFormat="1" ht="196.4" customHeight="1" x14ac:dyDescent="0.9">
      <c r="B86" s="33">
        <v>50</v>
      </c>
      <c r="C86" s="107" t="s">
        <v>81</v>
      </c>
      <c r="D86" s="107"/>
      <c r="E86" s="107"/>
      <c r="F86" s="108" t="s">
        <v>94</v>
      </c>
      <c r="G86" s="109"/>
      <c r="H86" s="22" t="s">
        <v>140</v>
      </c>
      <c r="I86" s="22">
        <v>0</v>
      </c>
      <c r="J86" s="22"/>
      <c r="K86" s="22"/>
    </row>
    <row r="87" spans="2:11" s="32" customFormat="1" ht="23" x14ac:dyDescent="0.95">
      <c r="B87" s="110" t="s">
        <v>142</v>
      </c>
      <c r="C87" s="111"/>
      <c r="D87" s="112"/>
      <c r="E87" s="39" t="s">
        <v>143</v>
      </c>
      <c r="F87" s="39"/>
      <c r="G87" s="39" t="s">
        <v>144</v>
      </c>
      <c r="H87" s="39" t="s">
        <v>145</v>
      </c>
      <c r="I87" s="37" t="s">
        <v>146</v>
      </c>
      <c r="J87" s="39" t="s">
        <v>4</v>
      </c>
      <c r="K87" s="39" t="s">
        <v>3</v>
      </c>
    </row>
    <row r="88" spans="2:11" s="32" customFormat="1" ht="23" x14ac:dyDescent="0.95">
      <c r="B88" s="37"/>
      <c r="C88" s="37"/>
      <c r="D88" s="37"/>
      <c r="E88" s="39"/>
      <c r="F88" s="39"/>
      <c r="G88" s="39"/>
      <c r="H88" s="39"/>
      <c r="I88" s="37"/>
      <c r="J88" s="39"/>
      <c r="K88" s="39"/>
    </row>
    <row r="89" spans="2:11" s="32" customFormat="1" ht="14.4" customHeight="1" x14ac:dyDescent="0.95">
      <c r="B89" s="40"/>
      <c r="C89" s="37"/>
      <c r="D89" s="37"/>
      <c r="E89" s="39"/>
      <c r="F89" s="39"/>
      <c r="G89" s="39"/>
      <c r="H89" s="39"/>
      <c r="I89" s="37"/>
      <c r="J89" s="39"/>
      <c r="K89" s="39"/>
    </row>
    <row r="90" spans="2:11" s="32" customFormat="1" ht="23" x14ac:dyDescent="0.95">
      <c r="B90" s="113" t="s">
        <v>147</v>
      </c>
      <c r="C90" s="113"/>
      <c r="D90" s="113"/>
      <c r="E90" s="113"/>
      <c r="F90" s="41"/>
      <c r="G90" s="41"/>
      <c r="H90" s="41"/>
      <c r="I90" s="34"/>
      <c r="J90" s="40"/>
      <c r="K90" s="39"/>
    </row>
    <row r="91" spans="2:11" s="32" customFormat="1" ht="23" x14ac:dyDescent="0.95">
      <c r="B91" s="114" t="s">
        <v>119</v>
      </c>
      <c r="C91" s="114"/>
      <c r="D91" s="114"/>
      <c r="E91" s="37">
        <v>0</v>
      </c>
      <c r="F91" s="41"/>
      <c r="G91" s="34">
        <v>2</v>
      </c>
      <c r="H91" s="34">
        <v>2</v>
      </c>
      <c r="I91" s="42">
        <v>2</v>
      </c>
      <c r="J91" s="43">
        <f>I91*H91*G91*E91</f>
        <v>0</v>
      </c>
      <c r="K91" s="39"/>
    </row>
    <row r="92" spans="2:11" s="32" customFormat="1" ht="23" x14ac:dyDescent="0.95">
      <c r="B92" s="115" t="s">
        <v>148</v>
      </c>
      <c r="C92" s="115"/>
      <c r="D92" s="115"/>
      <c r="E92" s="31"/>
      <c r="F92" s="41"/>
      <c r="G92" s="41"/>
      <c r="H92" s="41"/>
      <c r="I92" s="42"/>
      <c r="J92" s="43">
        <f>SUM(J91:J91)</f>
        <v>0</v>
      </c>
      <c r="K92" s="34" t="s">
        <v>16</v>
      </c>
    </row>
    <row r="93" spans="2:11" s="32" customFormat="1" ht="23" x14ac:dyDescent="0.95">
      <c r="B93" s="34"/>
      <c r="C93" s="44"/>
      <c r="D93" s="34"/>
      <c r="E93" s="31"/>
      <c r="F93" s="41"/>
      <c r="G93" s="41"/>
      <c r="H93" s="41"/>
      <c r="I93" s="42"/>
      <c r="J93" s="34"/>
      <c r="K93" s="34"/>
    </row>
    <row r="94" spans="2:11" s="32" customFormat="1" x14ac:dyDescent="0.9">
      <c r="B94" s="24"/>
      <c r="C94" s="23"/>
      <c r="D94" s="23"/>
      <c r="E94" s="25"/>
      <c r="F94" s="25"/>
      <c r="G94" s="25"/>
      <c r="H94" s="25"/>
      <c r="I94" s="23"/>
      <c r="J94" s="25"/>
      <c r="K94" s="24"/>
    </row>
    <row r="95" spans="2:11" s="32" customFormat="1" x14ac:dyDescent="0.9">
      <c r="B95" s="104" t="s">
        <v>149</v>
      </c>
      <c r="C95" s="104"/>
      <c r="D95" s="104"/>
      <c r="E95" s="45"/>
      <c r="F95" s="45"/>
      <c r="G95" s="25"/>
      <c r="H95" s="25"/>
      <c r="I95" s="23"/>
      <c r="J95" s="25"/>
      <c r="K95" s="24"/>
    </row>
    <row r="96" spans="2:11" s="32" customFormat="1" x14ac:dyDescent="0.9">
      <c r="B96" s="101" t="s">
        <v>150</v>
      </c>
      <c r="C96" s="101"/>
      <c r="D96" s="101"/>
      <c r="E96" s="46"/>
      <c r="F96" s="46"/>
      <c r="G96" s="25"/>
      <c r="H96" s="25"/>
      <c r="I96" s="23"/>
      <c r="J96" s="47">
        <f>J24</f>
        <v>0</v>
      </c>
      <c r="K96" s="24"/>
    </row>
    <row r="97" spans="1:30" s="32" customFormat="1" x14ac:dyDescent="0.9">
      <c r="B97" s="101" t="s">
        <v>151</v>
      </c>
      <c r="C97" s="101"/>
      <c r="D97" s="101"/>
      <c r="E97" s="46"/>
      <c r="F97" s="46"/>
      <c r="G97" s="25"/>
      <c r="H97" s="25"/>
      <c r="I97" s="23"/>
      <c r="J97" s="47">
        <f>J96*0.1</f>
        <v>0</v>
      </c>
      <c r="K97" s="24"/>
    </row>
    <row r="98" spans="1:30" s="32" customFormat="1" x14ac:dyDescent="0.9">
      <c r="B98" s="105" t="s">
        <v>148</v>
      </c>
      <c r="C98" s="105"/>
      <c r="D98" s="105"/>
      <c r="E98" s="46"/>
      <c r="F98" s="46"/>
      <c r="G98" s="25"/>
      <c r="H98" s="25"/>
      <c r="I98" s="23"/>
      <c r="J98" s="47">
        <f>SUM(J96:J97)</f>
        <v>0</v>
      </c>
      <c r="K98" s="23" t="s">
        <v>20</v>
      </c>
    </row>
    <row r="99" spans="1:30" s="32" customFormat="1" x14ac:dyDescent="0.9">
      <c r="B99" s="105" t="s">
        <v>148</v>
      </c>
      <c r="C99" s="105"/>
      <c r="D99" s="105"/>
      <c r="E99" s="46"/>
      <c r="F99" s="46"/>
      <c r="G99" s="25"/>
      <c r="H99" s="25"/>
      <c r="I99" s="23"/>
      <c r="J99" s="47">
        <f>ROUND(J98,0)</f>
        <v>0</v>
      </c>
      <c r="K99" s="23" t="s">
        <v>20</v>
      </c>
    </row>
    <row r="100" spans="1:30" s="32" customFormat="1" x14ac:dyDescent="0.9">
      <c r="B100" s="104" t="s">
        <v>152</v>
      </c>
      <c r="C100" s="104"/>
      <c r="D100" s="104"/>
      <c r="E100" s="15"/>
      <c r="F100" s="25"/>
      <c r="G100" s="25"/>
      <c r="H100" s="25"/>
      <c r="I100" s="30"/>
      <c r="J100" s="23"/>
      <c r="K100" s="23"/>
    </row>
    <row r="101" spans="1:30" s="32" customFormat="1" x14ac:dyDescent="0.9">
      <c r="B101" s="101" t="s">
        <v>153</v>
      </c>
      <c r="C101" s="101"/>
      <c r="D101" s="101"/>
      <c r="E101" s="15"/>
      <c r="F101" s="15"/>
      <c r="G101" s="25"/>
      <c r="H101" s="25"/>
      <c r="I101" s="23"/>
      <c r="J101" s="47">
        <f>J25</f>
        <v>0</v>
      </c>
      <c r="K101" s="23"/>
    </row>
    <row r="102" spans="1:30" s="32" customFormat="1" x14ac:dyDescent="0.9">
      <c r="B102" s="101" t="s">
        <v>151</v>
      </c>
      <c r="C102" s="101"/>
      <c r="D102" s="101"/>
      <c r="E102" s="15"/>
      <c r="F102" s="15"/>
      <c r="G102" s="25"/>
      <c r="H102" s="25"/>
      <c r="I102" s="23"/>
      <c r="J102" s="47">
        <f>J101*0.1</f>
        <v>0</v>
      </c>
      <c r="K102" s="23"/>
    </row>
    <row r="103" spans="1:30" s="32" customFormat="1" x14ac:dyDescent="0.9">
      <c r="B103" s="105" t="s">
        <v>148</v>
      </c>
      <c r="C103" s="105"/>
      <c r="D103" s="105"/>
      <c r="E103" s="15"/>
      <c r="F103" s="15"/>
      <c r="G103" s="25"/>
      <c r="H103" s="25"/>
      <c r="I103" s="23"/>
      <c r="J103" s="47">
        <f>SUM(J101:J102)</f>
        <v>0</v>
      </c>
      <c r="K103" s="23" t="s">
        <v>9</v>
      </c>
    </row>
    <row r="104" spans="1:30" s="32" customFormat="1" x14ac:dyDescent="0.9">
      <c r="B104" s="16"/>
      <c r="C104" s="48"/>
      <c r="D104" s="48"/>
      <c r="E104" s="15"/>
      <c r="F104" s="15"/>
      <c r="G104" s="25"/>
      <c r="H104" s="25"/>
      <c r="I104" s="23"/>
      <c r="J104" s="47"/>
      <c r="K104" s="23"/>
    </row>
    <row r="105" spans="1:30" s="32" customFormat="1" x14ac:dyDescent="0.9">
      <c r="B105" s="106" t="s">
        <v>388</v>
      </c>
      <c r="C105" s="106"/>
      <c r="D105" s="106"/>
      <c r="E105" s="106"/>
      <c r="F105" s="15"/>
      <c r="G105" s="25"/>
      <c r="H105" s="25"/>
      <c r="I105" s="23"/>
      <c r="J105" s="47"/>
      <c r="K105" s="23"/>
    </row>
    <row r="106" spans="1:30" s="32" customFormat="1" x14ac:dyDescent="0.9">
      <c r="B106" s="101" t="s">
        <v>155</v>
      </c>
      <c r="C106" s="101"/>
      <c r="D106" s="101"/>
      <c r="E106" s="15"/>
      <c r="F106" s="15"/>
      <c r="G106" s="25"/>
      <c r="H106" s="25"/>
      <c r="I106" s="23"/>
      <c r="J106" s="47">
        <f>J103</f>
        <v>0</v>
      </c>
      <c r="K106" s="24" t="s">
        <v>9</v>
      </c>
    </row>
    <row r="107" spans="1:30" s="32" customFormat="1" x14ac:dyDescent="0.9">
      <c r="B107" s="101"/>
      <c r="C107" s="101"/>
      <c r="D107" s="101"/>
      <c r="E107" s="15"/>
      <c r="F107" s="15"/>
      <c r="G107" s="102">
        <v>0</v>
      </c>
      <c r="H107" s="102"/>
      <c r="I107" s="102"/>
      <c r="J107" s="47">
        <f>J106/0.3</f>
        <v>0</v>
      </c>
      <c r="K107" s="24"/>
    </row>
    <row r="108" spans="1:30" s="32" customFormat="1" x14ac:dyDescent="0.9">
      <c r="B108" s="101" t="s">
        <v>156</v>
      </c>
      <c r="C108" s="101"/>
      <c r="D108" s="101"/>
      <c r="E108" s="45"/>
      <c r="F108" s="45"/>
      <c r="G108" s="45"/>
      <c r="H108" s="25"/>
      <c r="I108" s="23"/>
      <c r="J108" s="47">
        <f>ROUND(J107,0)</f>
        <v>0</v>
      </c>
      <c r="K108" s="23" t="s">
        <v>22</v>
      </c>
    </row>
    <row r="109" spans="1:30" x14ac:dyDescent="0.9">
      <c r="B109" s="24"/>
      <c r="C109" s="23"/>
      <c r="D109" s="23"/>
      <c r="E109" s="25"/>
      <c r="F109" s="25"/>
      <c r="G109" s="25"/>
      <c r="H109" s="25"/>
      <c r="I109" s="23"/>
      <c r="J109" s="25"/>
      <c r="K109" s="25"/>
    </row>
    <row r="110" spans="1:30" x14ac:dyDescent="0.9">
      <c r="B110" s="104" t="s">
        <v>387</v>
      </c>
      <c r="C110" s="104"/>
      <c r="D110" s="104"/>
      <c r="E110" s="15"/>
      <c r="F110" s="15"/>
      <c r="G110" s="25"/>
      <c r="H110" s="25"/>
      <c r="I110" s="23"/>
      <c r="J110" s="25"/>
      <c r="K110" s="25"/>
    </row>
    <row r="111" spans="1:30" x14ac:dyDescent="0.9">
      <c r="B111" s="101" t="s">
        <v>160</v>
      </c>
      <c r="C111" s="101"/>
      <c r="D111" s="101"/>
      <c r="E111" s="15"/>
      <c r="F111" s="15"/>
      <c r="G111" s="102">
        <v>0</v>
      </c>
      <c r="H111" s="102"/>
      <c r="I111" s="102"/>
      <c r="J111" s="47">
        <f>J108*1</f>
        <v>0</v>
      </c>
      <c r="K111" s="23" t="s">
        <v>44</v>
      </c>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4" t="s">
        <v>159</v>
      </c>
      <c r="C114" s="104"/>
      <c r="D114" s="104"/>
      <c r="E114" s="15"/>
      <c r="F114" s="15"/>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1" t="s">
        <v>160</v>
      </c>
      <c r="C115" s="101"/>
      <c r="D115" s="101"/>
      <c r="E115" s="15"/>
      <c r="F115" s="15"/>
      <c r="G115" s="102">
        <v>0</v>
      </c>
      <c r="H115" s="102"/>
      <c r="I115" s="102"/>
      <c r="J115" s="47">
        <f>J112*1</f>
        <v>0</v>
      </c>
      <c r="K115" s="23" t="s">
        <v>44</v>
      </c>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x14ac:dyDescent="0.9">
      <c r="B117" s="103"/>
      <c r="C117" s="103"/>
      <c r="D117" s="103"/>
      <c r="E117" s="15"/>
      <c r="F117" s="15"/>
      <c r="G117" s="25"/>
      <c r="H117" s="25"/>
      <c r="I117" s="23"/>
      <c r="J117" s="24"/>
      <c r="K117" s="25"/>
    </row>
  </sheetData>
  <mergeCells count="144">
    <mergeCell ref="B15:K15"/>
    <mergeCell ref="C23:D23"/>
    <mergeCell ref="C24:D24"/>
    <mergeCell ref="C25:D25"/>
    <mergeCell ref="C26:D26"/>
    <mergeCell ref="C27:D27"/>
    <mergeCell ref="E10:K10"/>
    <mergeCell ref="B13:B14"/>
    <mergeCell ref="C13:C14"/>
    <mergeCell ref="D13:D14"/>
    <mergeCell ref="E13:E14"/>
    <mergeCell ref="G13:I13"/>
    <mergeCell ref="J13:J14"/>
    <mergeCell ref="K13:K14"/>
    <mergeCell ref="C38:E38"/>
    <mergeCell ref="F38:G38"/>
    <mergeCell ref="C39:E39"/>
    <mergeCell ref="F39:G39"/>
    <mergeCell ref="C40:E40"/>
    <mergeCell ref="F40:G40"/>
    <mergeCell ref="C28:D28"/>
    <mergeCell ref="C29:D29"/>
    <mergeCell ref="B34:J34"/>
    <mergeCell ref="C36:E36"/>
    <mergeCell ref="F36:G36"/>
    <mergeCell ref="C37:E37"/>
    <mergeCell ref="F37:G37"/>
    <mergeCell ref="C44:E44"/>
    <mergeCell ref="F44:G44"/>
    <mergeCell ref="C45:E45"/>
    <mergeCell ref="F45:G45"/>
    <mergeCell ref="C46:E46"/>
    <mergeCell ref="F46:G46"/>
    <mergeCell ref="C41:E41"/>
    <mergeCell ref="F41:G41"/>
    <mergeCell ref="C42:E42"/>
    <mergeCell ref="F42:G42"/>
    <mergeCell ref="C43:E43"/>
    <mergeCell ref="F43:G43"/>
    <mergeCell ref="C50:E50"/>
    <mergeCell ref="F50:G50"/>
    <mergeCell ref="C51:E51"/>
    <mergeCell ref="F51:G51"/>
    <mergeCell ref="C52:E52"/>
    <mergeCell ref="F52:G52"/>
    <mergeCell ref="C47:E47"/>
    <mergeCell ref="F47:G47"/>
    <mergeCell ref="C48:E48"/>
    <mergeCell ref="F48:G48"/>
    <mergeCell ref="C49:E49"/>
    <mergeCell ref="F49:G49"/>
    <mergeCell ref="C56:E56"/>
    <mergeCell ref="F56:G56"/>
    <mergeCell ref="C57:E57"/>
    <mergeCell ref="F57:G57"/>
    <mergeCell ref="C58:E58"/>
    <mergeCell ref="F58:G58"/>
    <mergeCell ref="C53:E53"/>
    <mergeCell ref="F53:G53"/>
    <mergeCell ref="C54:E54"/>
    <mergeCell ref="F54:G54"/>
    <mergeCell ref="C55:E55"/>
    <mergeCell ref="F55:G55"/>
    <mergeCell ref="C62:E62"/>
    <mergeCell ref="F62:G62"/>
    <mergeCell ref="C63:E63"/>
    <mergeCell ref="F63:G63"/>
    <mergeCell ref="C64:E64"/>
    <mergeCell ref="F64:G64"/>
    <mergeCell ref="C59:E59"/>
    <mergeCell ref="F59:G59"/>
    <mergeCell ref="C60:E60"/>
    <mergeCell ref="F60:G60"/>
    <mergeCell ref="C61:E61"/>
    <mergeCell ref="F61:G61"/>
    <mergeCell ref="C68:E68"/>
    <mergeCell ref="F68:G68"/>
    <mergeCell ref="C69:E69"/>
    <mergeCell ref="F69:G69"/>
    <mergeCell ref="C70:E70"/>
    <mergeCell ref="F70:G70"/>
    <mergeCell ref="C65:E65"/>
    <mergeCell ref="F65:G65"/>
    <mergeCell ref="C66:E66"/>
    <mergeCell ref="F66:G66"/>
    <mergeCell ref="C67:E67"/>
    <mergeCell ref="F67:G67"/>
    <mergeCell ref="C74:E74"/>
    <mergeCell ref="F74:G74"/>
    <mergeCell ref="C75:E75"/>
    <mergeCell ref="F75:G75"/>
    <mergeCell ref="C76:E76"/>
    <mergeCell ref="F76:G76"/>
    <mergeCell ref="C71:E71"/>
    <mergeCell ref="F71:G71"/>
    <mergeCell ref="C72:E72"/>
    <mergeCell ref="F72:G72"/>
    <mergeCell ref="C73:E73"/>
    <mergeCell ref="F73:G73"/>
    <mergeCell ref="C80:E80"/>
    <mergeCell ref="F80:G80"/>
    <mergeCell ref="C81:E81"/>
    <mergeCell ref="F81:G81"/>
    <mergeCell ref="C82:E82"/>
    <mergeCell ref="F82:G82"/>
    <mergeCell ref="C77:E77"/>
    <mergeCell ref="F77:G77"/>
    <mergeCell ref="C78:E78"/>
    <mergeCell ref="F78:G78"/>
    <mergeCell ref="C79:E79"/>
    <mergeCell ref="F79:G79"/>
    <mergeCell ref="C86:E86"/>
    <mergeCell ref="F86:G86"/>
    <mergeCell ref="B87:D87"/>
    <mergeCell ref="B90:E90"/>
    <mergeCell ref="B91:D91"/>
    <mergeCell ref="B92:D92"/>
    <mergeCell ref="C83:E83"/>
    <mergeCell ref="F83:G83"/>
    <mergeCell ref="C84:E84"/>
    <mergeCell ref="F84:G84"/>
    <mergeCell ref="C85:E85"/>
    <mergeCell ref="F85:G85"/>
    <mergeCell ref="B101:D101"/>
    <mergeCell ref="B102:D102"/>
    <mergeCell ref="B103:D103"/>
    <mergeCell ref="B105:E105"/>
    <mergeCell ref="B106:D106"/>
    <mergeCell ref="B107:D107"/>
    <mergeCell ref="B95:D95"/>
    <mergeCell ref="B96:D96"/>
    <mergeCell ref="B97:D97"/>
    <mergeCell ref="B98:D98"/>
    <mergeCell ref="B99:D99"/>
    <mergeCell ref="B100:D100"/>
    <mergeCell ref="B115:D115"/>
    <mergeCell ref="G115:I115"/>
    <mergeCell ref="B117:D117"/>
    <mergeCell ref="G107:I107"/>
    <mergeCell ref="B108:D108"/>
    <mergeCell ref="B110:D110"/>
    <mergeCell ref="B111:D111"/>
    <mergeCell ref="G111:I111"/>
    <mergeCell ref="B114:D114"/>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A33F7-AB2B-46FA-BA9C-B8666F9E1F9F}">
  <sheetPr>
    <tabColor rgb="FFFFFF00"/>
    <pageSetUpPr fitToPage="1"/>
  </sheetPr>
  <dimension ref="A2:AD117"/>
  <sheetViews>
    <sheetView view="pageBreakPreview" zoomScale="40" zoomScaleNormal="55" zoomScaleSheetLayoutView="40" workbookViewId="0"/>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327</v>
      </c>
    </row>
    <row r="5" spans="2:11" ht="21" customHeight="1" x14ac:dyDescent="0.9">
      <c r="B5" s="15" t="s">
        <v>101</v>
      </c>
      <c r="C5" s="16" t="s">
        <v>450</v>
      </c>
    </row>
    <row r="6" spans="2:11" ht="21" customHeight="1" x14ac:dyDescent="0.9">
      <c r="B6" s="15" t="s">
        <v>102</v>
      </c>
      <c r="C6" s="16"/>
    </row>
    <row r="7" spans="2:11" ht="21" customHeight="1" x14ac:dyDescent="0.9">
      <c r="B7" s="15" t="s">
        <v>103</v>
      </c>
      <c r="C7" s="16">
        <v>17</v>
      </c>
    </row>
    <row r="8" spans="2:11" ht="21" customHeight="1" x14ac:dyDescent="0.9">
      <c r="B8" s="15" t="s">
        <v>104</v>
      </c>
      <c r="C8" s="16" t="s">
        <v>451</v>
      </c>
    </row>
    <row r="9" spans="2:11" ht="41.4" customHeight="1" x14ac:dyDescent="0.9">
      <c r="B9" s="17" t="s">
        <v>105</v>
      </c>
      <c r="C9" s="16">
        <f>C7+1</f>
        <v>18</v>
      </c>
    </row>
    <row r="10" spans="2:11" ht="21" customHeight="1" x14ac:dyDescent="0.9">
      <c r="B10" s="15" t="s">
        <v>106</v>
      </c>
      <c r="C10" s="16" t="s">
        <v>452</v>
      </c>
      <c r="E10" s="124"/>
      <c r="F10" s="124"/>
      <c r="G10" s="124"/>
      <c r="H10" s="124"/>
      <c r="I10" s="124"/>
      <c r="J10" s="124"/>
      <c r="K10" s="124"/>
    </row>
    <row r="11" spans="2:11" ht="21" customHeight="1" x14ac:dyDescent="0.9">
      <c r="B11" s="15" t="s">
        <v>107</v>
      </c>
      <c r="C11" s="16" t="s">
        <v>342</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459</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510+3.5+3.5</f>
        <v>517</v>
      </c>
      <c r="H16" s="23"/>
      <c r="I16" s="24"/>
      <c r="J16" s="23"/>
      <c r="K16" s="23" t="s">
        <v>213</v>
      </c>
    </row>
    <row r="17" spans="2:12" ht="56.15" customHeight="1" x14ac:dyDescent="0.9">
      <c r="B17" s="22" t="s">
        <v>344</v>
      </c>
      <c r="C17" s="22" t="s">
        <v>457</v>
      </c>
      <c r="D17" s="22" t="s">
        <v>430</v>
      </c>
      <c r="E17" s="23" t="s">
        <v>458</v>
      </c>
      <c r="F17" s="22">
        <f>4+8+8+8+8+8+8+8+4+2+2+4+8+8+8+8+8+8+4</f>
        <v>124</v>
      </c>
      <c r="G17" s="22"/>
      <c r="H17" s="22"/>
      <c r="I17" s="22"/>
      <c r="J17" s="22">
        <f>F17</f>
        <v>124</v>
      </c>
      <c r="K17" s="22" t="s">
        <v>346</v>
      </c>
    </row>
    <row r="18" spans="2:12" ht="56.15" customHeight="1" x14ac:dyDescent="0.9">
      <c r="B18" s="22" t="s">
        <v>262</v>
      </c>
      <c r="C18" s="22" t="s">
        <v>453</v>
      </c>
      <c r="D18" s="22" t="s">
        <v>454</v>
      </c>
      <c r="E18" s="22" t="s">
        <v>455</v>
      </c>
      <c r="F18" s="22">
        <v>18</v>
      </c>
      <c r="G18" s="22">
        <v>12</v>
      </c>
      <c r="H18" s="55"/>
      <c r="I18" s="55"/>
      <c r="J18" s="22">
        <f>G18*F18</f>
        <v>216</v>
      </c>
      <c r="K18" s="22" t="s">
        <v>456</v>
      </c>
    </row>
    <row r="19" spans="2:12" ht="56.15" customHeight="1" x14ac:dyDescent="0.9">
      <c r="B19" s="22" t="s">
        <v>460</v>
      </c>
      <c r="C19" s="22" t="s">
        <v>461</v>
      </c>
      <c r="D19" s="22" t="s">
        <v>248</v>
      </c>
      <c r="E19" s="22" t="s">
        <v>462</v>
      </c>
      <c r="F19" s="22">
        <v>4</v>
      </c>
      <c r="G19" s="22"/>
      <c r="H19" s="22"/>
      <c r="I19" s="55"/>
      <c r="J19" s="22">
        <v>0</v>
      </c>
      <c r="K19" s="22" t="s">
        <v>404</v>
      </c>
      <c r="L19" s="14" t="s">
        <v>482</v>
      </c>
    </row>
    <row r="20" spans="2:12" ht="68.400000000000006" customHeight="1" x14ac:dyDescent="0.9">
      <c r="B20" s="23" t="s">
        <v>463</v>
      </c>
      <c r="C20" s="23" t="s">
        <v>464</v>
      </c>
      <c r="D20" s="23" t="s">
        <v>465</v>
      </c>
      <c r="E20" s="23" t="s">
        <v>466</v>
      </c>
      <c r="F20" s="23">
        <v>2</v>
      </c>
      <c r="G20" s="23">
        <v>60</v>
      </c>
      <c r="H20" s="23">
        <v>0.2</v>
      </c>
      <c r="I20" s="23">
        <v>0.2</v>
      </c>
      <c r="J20" s="23">
        <f>I20*H20*G20*F20</f>
        <v>4.8000000000000007</v>
      </c>
      <c r="K20" s="23" t="s">
        <v>467</v>
      </c>
    </row>
    <row r="21" spans="2:12" x14ac:dyDescent="0.9">
      <c r="B21" s="24"/>
      <c r="C21" s="23"/>
      <c r="D21" s="23"/>
      <c r="E21" s="25"/>
      <c r="F21" s="25"/>
      <c r="G21" s="25"/>
      <c r="H21" s="25"/>
      <c r="I21" s="25"/>
      <c r="J21" s="25"/>
      <c r="K21" s="24"/>
    </row>
    <row r="22" spans="2:12" ht="22.5" customHeight="1" x14ac:dyDescent="0.9">
      <c r="B22" s="26" t="s">
        <v>120</v>
      </c>
      <c r="C22" s="16"/>
      <c r="D22" s="16"/>
      <c r="E22" s="27"/>
      <c r="F22" s="27"/>
      <c r="G22" s="28"/>
      <c r="H22" s="25"/>
      <c r="I22" s="21"/>
      <c r="J22" s="29"/>
      <c r="K22" s="24"/>
    </row>
    <row r="23" spans="2:12" ht="22.5" customHeight="1" x14ac:dyDescent="0.9">
      <c r="B23" s="26"/>
      <c r="C23" s="123" t="s">
        <v>121</v>
      </c>
      <c r="D23" s="123"/>
      <c r="E23" s="27"/>
      <c r="F23" s="27"/>
      <c r="G23" s="28"/>
      <c r="H23" s="25"/>
      <c r="I23" s="16" t="s">
        <v>13</v>
      </c>
      <c r="J23" s="29">
        <v>0</v>
      </c>
      <c r="K23" s="24"/>
    </row>
    <row r="24" spans="2:12" ht="22.5" customHeight="1" x14ac:dyDescent="0.9">
      <c r="B24" s="26"/>
      <c r="C24" s="119" t="s">
        <v>122</v>
      </c>
      <c r="D24" s="119"/>
      <c r="E24" s="22"/>
      <c r="F24" s="22"/>
      <c r="G24" s="23"/>
      <c r="H24" s="23"/>
      <c r="I24" s="16" t="s">
        <v>13</v>
      </c>
      <c r="J24" s="29">
        <v>0</v>
      </c>
      <c r="K24" s="24"/>
    </row>
    <row r="25" spans="2:12" ht="22.5" customHeight="1" x14ac:dyDescent="0.9">
      <c r="B25" s="26"/>
      <c r="C25" s="119" t="s">
        <v>123</v>
      </c>
      <c r="D25" s="119"/>
      <c r="E25" s="22"/>
      <c r="F25" s="22"/>
      <c r="G25" s="23"/>
      <c r="H25" s="23"/>
      <c r="I25" s="16" t="s">
        <v>61</v>
      </c>
      <c r="J25" s="29">
        <v>0</v>
      </c>
      <c r="K25" s="24"/>
    </row>
    <row r="26" spans="2:12" ht="22.5" customHeight="1" x14ac:dyDescent="0.9">
      <c r="B26" s="26"/>
      <c r="C26" s="119" t="s">
        <v>124</v>
      </c>
      <c r="D26" s="119"/>
      <c r="E26" s="22"/>
      <c r="F26" s="22"/>
      <c r="G26" s="23"/>
      <c r="H26" s="23"/>
      <c r="I26" s="16" t="s">
        <v>61</v>
      </c>
      <c r="J26" s="29">
        <v>0</v>
      </c>
      <c r="K26" s="24"/>
    </row>
    <row r="27" spans="2:12" ht="22.5" customHeight="1" x14ac:dyDescent="0.9">
      <c r="B27" s="26"/>
      <c r="C27" s="106" t="s">
        <v>125</v>
      </c>
      <c r="D27" s="106"/>
      <c r="E27" s="22"/>
      <c r="F27" s="22"/>
      <c r="G27" s="23"/>
      <c r="H27" s="23"/>
      <c r="I27" s="16" t="s">
        <v>61</v>
      </c>
      <c r="J27" s="29">
        <v>0</v>
      </c>
      <c r="K27" s="24"/>
    </row>
    <row r="28" spans="2:12" ht="22.5" customHeight="1" x14ac:dyDescent="0.9">
      <c r="B28" s="26"/>
      <c r="C28" s="119" t="s">
        <v>126</v>
      </c>
      <c r="D28" s="119"/>
      <c r="E28" s="22"/>
      <c r="F28" s="22"/>
      <c r="G28" s="23"/>
      <c r="H28" s="23"/>
      <c r="I28" s="16" t="s">
        <v>16</v>
      </c>
      <c r="J28" s="29">
        <v>0</v>
      </c>
      <c r="K28" s="24"/>
    </row>
    <row r="29" spans="2:12" ht="22.5" customHeight="1" x14ac:dyDescent="0.9">
      <c r="B29" s="24"/>
      <c r="C29" s="102"/>
      <c r="D29" s="102"/>
      <c r="E29" s="25"/>
      <c r="F29" s="25"/>
      <c r="G29" s="25"/>
      <c r="H29" s="25"/>
      <c r="I29" s="25"/>
      <c r="J29" s="29"/>
      <c r="K29" s="24"/>
    </row>
    <row r="30" spans="2:12" ht="21.65" customHeight="1" x14ac:dyDescent="0.9">
      <c r="B30" s="24"/>
      <c r="C30" s="25"/>
      <c r="D30" s="25"/>
      <c r="E30" s="25"/>
      <c r="F30" s="25"/>
      <c r="G30" s="25"/>
      <c r="H30" s="25"/>
      <c r="I30" s="25"/>
      <c r="J30" s="29"/>
      <c r="K30" s="30"/>
    </row>
    <row r="31" spans="2:12" ht="21.65" customHeight="1" x14ac:dyDescent="0.9">
      <c r="B31" s="22"/>
      <c r="C31" s="25"/>
      <c r="D31" s="25"/>
      <c r="E31" s="25"/>
      <c r="F31" s="25"/>
      <c r="G31" s="25"/>
      <c r="H31" s="25"/>
      <c r="I31" s="25"/>
      <c r="J31" s="29"/>
      <c r="K31" s="30"/>
    </row>
    <row r="32" spans="2:12" x14ac:dyDescent="0.9">
      <c r="B32" s="22"/>
      <c r="C32" s="22"/>
      <c r="D32" s="22"/>
      <c r="E32" s="22"/>
      <c r="F32" s="22"/>
      <c r="G32" s="25"/>
      <c r="H32" s="25"/>
      <c r="I32" s="25"/>
      <c r="J32" s="30"/>
      <c r="K32" s="24"/>
    </row>
    <row r="33" spans="2:11" x14ac:dyDescent="0.9">
      <c r="B33" s="24"/>
      <c r="C33" s="23"/>
      <c r="D33" s="23"/>
      <c r="E33" s="25"/>
      <c r="F33" s="25"/>
      <c r="G33" s="25"/>
      <c r="H33" s="25"/>
      <c r="I33" s="25"/>
      <c r="J33" s="25"/>
      <c r="K33" s="24"/>
    </row>
    <row r="34" spans="2:11" ht="23" x14ac:dyDescent="0.9">
      <c r="B34" s="120" t="s">
        <v>127</v>
      </c>
      <c r="C34" s="120"/>
      <c r="D34" s="120"/>
      <c r="E34" s="120"/>
      <c r="F34" s="120"/>
      <c r="G34" s="120"/>
      <c r="H34" s="120"/>
      <c r="I34" s="120"/>
      <c r="J34" s="120"/>
      <c r="K34" s="24"/>
    </row>
    <row r="35" spans="2:11" x14ac:dyDescent="0.9">
      <c r="B35" s="23"/>
      <c r="C35" s="23"/>
      <c r="D35" s="23"/>
      <c r="E35" s="25"/>
      <c r="F35" s="25"/>
      <c r="G35" s="25"/>
      <c r="H35" s="25"/>
      <c r="I35" s="25"/>
      <c r="J35" s="25"/>
      <c r="K35" s="24"/>
    </row>
    <row r="36" spans="2:11" s="32" customFormat="1" ht="29.15" customHeight="1" x14ac:dyDescent="0.9">
      <c r="B36" s="27" t="s">
        <v>0</v>
      </c>
      <c r="C36" s="121" t="s">
        <v>1</v>
      </c>
      <c r="D36" s="121"/>
      <c r="E36" s="121"/>
      <c r="F36" s="121" t="s">
        <v>2</v>
      </c>
      <c r="G36" s="121"/>
      <c r="H36" s="16" t="s">
        <v>3</v>
      </c>
      <c r="I36" s="16" t="s">
        <v>4</v>
      </c>
      <c r="J36" s="16" t="s">
        <v>128</v>
      </c>
      <c r="K36" s="16" t="s">
        <v>129</v>
      </c>
    </row>
    <row r="37" spans="2:11" s="32" customFormat="1" ht="162" customHeight="1" x14ac:dyDescent="0.9">
      <c r="B37" s="33">
        <v>1</v>
      </c>
      <c r="C37" s="116" t="s">
        <v>162</v>
      </c>
      <c r="D37" s="116"/>
      <c r="E37" s="116"/>
      <c r="F37" s="117" t="s">
        <v>6</v>
      </c>
      <c r="G37" s="117"/>
      <c r="H37" s="34" t="s">
        <v>130</v>
      </c>
      <c r="I37" s="35">
        <v>0</v>
      </c>
      <c r="J37" s="36"/>
      <c r="K37" s="33"/>
    </row>
    <row r="38" spans="2:11" s="32" customFormat="1" ht="209.5" customHeight="1" x14ac:dyDescent="0.9">
      <c r="B38" s="33">
        <v>2</v>
      </c>
      <c r="C38" s="116" t="s">
        <v>163</v>
      </c>
      <c r="D38" s="116"/>
      <c r="E38" s="116"/>
      <c r="F38" s="117" t="s">
        <v>8</v>
      </c>
      <c r="G38" s="117"/>
      <c r="H38" s="33" t="s">
        <v>9</v>
      </c>
      <c r="I38" s="33">
        <v>0</v>
      </c>
      <c r="J38" s="36"/>
      <c r="K38" s="33"/>
    </row>
    <row r="39" spans="2:11" s="32" customFormat="1" ht="236.5" customHeight="1" x14ac:dyDescent="0.9">
      <c r="B39" s="33">
        <v>3</v>
      </c>
      <c r="C39" s="116" t="s">
        <v>164</v>
      </c>
      <c r="D39" s="116"/>
      <c r="E39" s="116"/>
      <c r="F39" s="117" t="s">
        <v>10</v>
      </c>
      <c r="G39" s="117"/>
      <c r="H39" s="33" t="s">
        <v>11</v>
      </c>
      <c r="I39" s="33">
        <v>0</v>
      </c>
      <c r="J39" s="36"/>
      <c r="K39" s="33"/>
    </row>
    <row r="40" spans="2:11" s="32" customFormat="1" ht="195" customHeight="1" x14ac:dyDescent="0.9">
      <c r="B40" s="33">
        <v>4</v>
      </c>
      <c r="C40" s="116" t="s">
        <v>165</v>
      </c>
      <c r="D40" s="116"/>
      <c r="E40" s="116"/>
      <c r="F40" s="117" t="s">
        <v>12</v>
      </c>
      <c r="G40" s="117"/>
      <c r="H40" s="33" t="s">
        <v>13</v>
      </c>
      <c r="I40" s="33">
        <v>0</v>
      </c>
      <c r="J40" s="36"/>
      <c r="K40" s="33"/>
    </row>
    <row r="41" spans="2:11" s="32" customFormat="1" ht="88.4" customHeight="1" x14ac:dyDescent="0.9">
      <c r="B41" s="33">
        <v>5</v>
      </c>
      <c r="C41" s="116" t="s">
        <v>166</v>
      </c>
      <c r="D41" s="116"/>
      <c r="E41" s="116"/>
      <c r="F41" s="117" t="s">
        <v>14</v>
      </c>
      <c r="G41" s="117"/>
      <c r="H41" s="33" t="s">
        <v>9</v>
      </c>
      <c r="I41" s="35">
        <f>J16</f>
        <v>0</v>
      </c>
      <c r="J41" s="36"/>
      <c r="K41" s="33"/>
    </row>
    <row r="42" spans="2:11" s="32" customFormat="1" ht="272.5" customHeight="1" x14ac:dyDescent="0.9">
      <c r="B42" s="33">
        <v>6</v>
      </c>
      <c r="C42" s="116" t="s">
        <v>167</v>
      </c>
      <c r="D42" s="116"/>
      <c r="E42" s="116"/>
      <c r="F42" s="117" t="s">
        <v>15</v>
      </c>
      <c r="G42" s="117"/>
      <c r="H42" s="34" t="s">
        <v>16</v>
      </c>
      <c r="I42" s="35">
        <f>J92</f>
        <v>384</v>
      </c>
      <c r="J42" s="36"/>
      <c r="K42" s="33"/>
    </row>
    <row r="43" spans="2:11" s="32" customFormat="1" ht="192" customHeight="1" x14ac:dyDescent="0.9">
      <c r="B43" s="33">
        <v>7</v>
      </c>
      <c r="C43" s="116" t="s">
        <v>168</v>
      </c>
      <c r="D43" s="116"/>
      <c r="E43" s="116"/>
      <c r="F43" s="117" t="s">
        <v>17</v>
      </c>
      <c r="G43" s="117"/>
      <c r="H43" s="34" t="s">
        <v>18</v>
      </c>
      <c r="I43" s="33">
        <v>0</v>
      </c>
      <c r="J43" s="36"/>
      <c r="K43" s="33"/>
    </row>
    <row r="44" spans="2:11" s="32" customFormat="1" ht="232.75" customHeight="1" x14ac:dyDescent="0.9">
      <c r="B44" s="33">
        <v>8</v>
      </c>
      <c r="C44" s="116" t="s">
        <v>169</v>
      </c>
      <c r="D44" s="116"/>
      <c r="E44" s="116"/>
      <c r="F44" s="117" t="s">
        <v>161</v>
      </c>
      <c r="G44" s="117"/>
      <c r="H44" s="34" t="s">
        <v>20</v>
      </c>
      <c r="I44" s="33">
        <v>0</v>
      </c>
      <c r="J44" s="36"/>
      <c r="K44" s="33"/>
    </row>
    <row r="45" spans="2:11" s="32" customFormat="1" ht="292.5" customHeight="1" x14ac:dyDescent="0.9">
      <c r="B45" s="33">
        <v>9</v>
      </c>
      <c r="C45" s="116" t="s">
        <v>170</v>
      </c>
      <c r="D45" s="116"/>
      <c r="E45" s="116"/>
      <c r="F45" s="117" t="s">
        <v>21</v>
      </c>
      <c r="G45" s="117"/>
      <c r="H45" s="34" t="s">
        <v>22</v>
      </c>
      <c r="I45" s="33">
        <v>0</v>
      </c>
      <c r="J45" s="36"/>
      <c r="K45" s="33"/>
    </row>
    <row r="46" spans="2:11" s="32" customFormat="1" ht="262.64999999999998" customHeight="1" x14ac:dyDescent="0.9">
      <c r="B46" s="33">
        <v>10</v>
      </c>
      <c r="C46" s="116" t="s">
        <v>171</v>
      </c>
      <c r="D46" s="116"/>
      <c r="E46" s="116"/>
      <c r="F46" s="117" t="s">
        <v>23</v>
      </c>
      <c r="G46" s="117"/>
      <c r="H46" s="34" t="s">
        <v>22</v>
      </c>
      <c r="I46" s="33">
        <v>0</v>
      </c>
      <c r="J46" s="36"/>
      <c r="K46" s="33"/>
    </row>
    <row r="47" spans="2:11" s="32" customFormat="1" ht="249" customHeight="1" x14ac:dyDescent="0.9">
      <c r="B47" s="33">
        <v>11</v>
      </c>
      <c r="C47" s="116" t="s">
        <v>172</v>
      </c>
      <c r="D47" s="116"/>
      <c r="E47" s="116"/>
      <c r="F47" s="117" t="s">
        <v>24</v>
      </c>
      <c r="G47" s="117"/>
      <c r="H47" s="34" t="s">
        <v>22</v>
      </c>
      <c r="I47" s="33">
        <v>0</v>
      </c>
      <c r="J47" s="36"/>
      <c r="K47" s="33"/>
    </row>
    <row r="48" spans="2:11" s="32" customFormat="1" ht="145.65" customHeight="1" x14ac:dyDescent="0.9">
      <c r="B48" s="33">
        <v>12</v>
      </c>
      <c r="C48" s="116" t="s">
        <v>173</v>
      </c>
      <c r="D48" s="116"/>
      <c r="E48" s="116"/>
      <c r="F48" s="117" t="s">
        <v>25</v>
      </c>
      <c r="G48" s="117"/>
      <c r="H48" s="34" t="s">
        <v>22</v>
      </c>
      <c r="I48" s="33">
        <v>0</v>
      </c>
      <c r="J48" s="36"/>
      <c r="K48" s="33"/>
    </row>
    <row r="49" spans="2:11" s="32" customFormat="1" ht="282.64999999999998" customHeight="1" x14ac:dyDescent="0.9">
      <c r="B49" s="33">
        <v>13</v>
      </c>
      <c r="C49" s="116" t="s">
        <v>174</v>
      </c>
      <c r="D49" s="116"/>
      <c r="E49" s="116"/>
      <c r="F49" s="117" t="s">
        <v>26</v>
      </c>
      <c r="G49" s="117"/>
      <c r="H49" s="34" t="s">
        <v>22</v>
      </c>
      <c r="I49" s="33">
        <f>J17</f>
        <v>124</v>
      </c>
      <c r="J49" s="36"/>
      <c r="K49" s="33"/>
    </row>
    <row r="50" spans="2:11" s="32" customFormat="1" ht="166.75" customHeight="1" x14ac:dyDescent="0.9">
      <c r="B50" s="33">
        <v>14</v>
      </c>
      <c r="C50" s="116" t="s">
        <v>175</v>
      </c>
      <c r="D50" s="116"/>
      <c r="E50" s="116"/>
      <c r="F50" s="117" t="s">
        <v>27</v>
      </c>
      <c r="G50" s="117"/>
      <c r="H50" s="34" t="s">
        <v>22</v>
      </c>
      <c r="I50" s="33">
        <v>0</v>
      </c>
      <c r="J50" s="36"/>
      <c r="K50" s="33"/>
    </row>
    <row r="51" spans="2:11" s="32" customFormat="1" ht="270.64999999999998" customHeight="1" x14ac:dyDescent="0.9">
      <c r="B51" s="33">
        <v>15</v>
      </c>
      <c r="C51" s="116" t="s">
        <v>176</v>
      </c>
      <c r="D51" s="116"/>
      <c r="E51" s="116"/>
      <c r="F51" s="117" t="s">
        <v>28</v>
      </c>
      <c r="G51" s="117"/>
      <c r="H51" s="33" t="s">
        <v>9</v>
      </c>
      <c r="I51" s="33"/>
      <c r="J51" s="36"/>
      <c r="K51" s="33"/>
    </row>
    <row r="52" spans="2:11" s="32" customFormat="1" ht="267" customHeight="1" x14ac:dyDescent="0.9">
      <c r="B52" s="33">
        <v>16</v>
      </c>
      <c r="C52" s="116" t="s">
        <v>177</v>
      </c>
      <c r="D52" s="116"/>
      <c r="E52" s="116"/>
      <c r="F52" s="117" t="s">
        <v>29</v>
      </c>
      <c r="G52" s="117"/>
      <c r="H52" s="33" t="s">
        <v>13</v>
      </c>
      <c r="I52" s="33">
        <v>0</v>
      </c>
      <c r="J52" s="36"/>
      <c r="K52" s="33"/>
    </row>
    <row r="53" spans="2:11" s="32" customFormat="1" ht="52.75" customHeight="1" x14ac:dyDescent="0.9">
      <c r="B53" s="33">
        <v>17</v>
      </c>
      <c r="C53" s="113" t="s">
        <v>131</v>
      </c>
      <c r="D53" s="113"/>
      <c r="E53" s="113"/>
      <c r="F53" s="117" t="s">
        <v>132</v>
      </c>
      <c r="G53" s="117"/>
      <c r="H53" s="37"/>
      <c r="I53" s="33">
        <v>0</v>
      </c>
      <c r="J53" s="36"/>
      <c r="K53" s="33"/>
    </row>
    <row r="54" spans="2:11" s="32" customFormat="1" ht="87" customHeight="1" x14ac:dyDescent="0.9">
      <c r="B54" s="33">
        <v>18</v>
      </c>
      <c r="C54" s="116" t="s">
        <v>178</v>
      </c>
      <c r="D54" s="116"/>
      <c r="E54" s="116"/>
      <c r="F54" s="117" t="s">
        <v>30</v>
      </c>
      <c r="G54" s="117"/>
      <c r="H54" s="33" t="s">
        <v>9</v>
      </c>
      <c r="I54" s="33">
        <v>0</v>
      </c>
      <c r="J54" s="36"/>
      <c r="K54" s="33"/>
    </row>
    <row r="55" spans="2:11" s="32" customFormat="1" ht="163.4" customHeight="1" x14ac:dyDescent="0.9">
      <c r="B55" s="33">
        <v>19</v>
      </c>
      <c r="C55" s="116" t="s">
        <v>179</v>
      </c>
      <c r="D55" s="116"/>
      <c r="E55" s="116"/>
      <c r="F55" s="117" t="s">
        <v>31</v>
      </c>
      <c r="G55" s="117"/>
      <c r="H55" s="33" t="s">
        <v>9</v>
      </c>
      <c r="I55" s="35">
        <v>0</v>
      </c>
      <c r="J55" s="36"/>
      <c r="K55" s="23"/>
    </row>
    <row r="56" spans="2:11" s="32" customFormat="1" ht="122.4" customHeight="1" x14ac:dyDescent="0.9">
      <c r="B56" s="33">
        <v>20</v>
      </c>
      <c r="C56" s="116" t="s">
        <v>180</v>
      </c>
      <c r="D56" s="116"/>
      <c r="E56" s="116"/>
      <c r="F56" s="117" t="s">
        <v>32</v>
      </c>
      <c r="G56" s="117"/>
      <c r="H56" s="33" t="s">
        <v>9</v>
      </c>
      <c r="I56" s="32">
        <v>0</v>
      </c>
      <c r="J56" s="36"/>
      <c r="K56" s="33"/>
    </row>
    <row r="57" spans="2:11" s="32" customFormat="1" ht="103.75" customHeight="1" x14ac:dyDescent="0.9">
      <c r="B57" s="33">
        <v>21</v>
      </c>
      <c r="C57" s="116" t="s">
        <v>181</v>
      </c>
      <c r="D57" s="116"/>
      <c r="E57" s="116"/>
      <c r="F57" s="117" t="s">
        <v>33</v>
      </c>
      <c r="G57" s="117"/>
      <c r="H57" s="33" t="s">
        <v>9</v>
      </c>
      <c r="I57" s="33">
        <f>J18</f>
        <v>216</v>
      </c>
      <c r="J57" s="36"/>
      <c r="K57" s="33"/>
    </row>
    <row r="58" spans="2:11" s="32" customFormat="1" ht="214.75" customHeight="1" x14ac:dyDescent="0.9">
      <c r="B58" s="33">
        <v>22</v>
      </c>
      <c r="C58" s="116" t="s">
        <v>182</v>
      </c>
      <c r="D58" s="116"/>
      <c r="E58" s="116"/>
      <c r="F58" s="117" t="s">
        <v>34</v>
      </c>
      <c r="G58" s="117"/>
      <c r="H58" s="33" t="s">
        <v>9</v>
      </c>
      <c r="I58" s="33">
        <v>0</v>
      </c>
      <c r="J58" s="36"/>
      <c r="K58" s="33"/>
    </row>
    <row r="59" spans="2:11" s="32" customFormat="1" ht="32.15" customHeight="1" x14ac:dyDescent="0.9">
      <c r="B59" s="33">
        <v>23</v>
      </c>
      <c r="C59" s="113" t="s">
        <v>133</v>
      </c>
      <c r="D59" s="113"/>
      <c r="E59" s="113"/>
      <c r="F59" s="117"/>
      <c r="G59" s="117"/>
      <c r="H59" s="26"/>
      <c r="I59" s="33">
        <v>0</v>
      </c>
      <c r="J59" s="36"/>
      <c r="K59" s="33"/>
    </row>
    <row r="60" spans="2:11" s="32" customFormat="1" ht="64.400000000000006" customHeight="1" x14ac:dyDescent="0.9">
      <c r="B60" s="33">
        <v>24</v>
      </c>
      <c r="C60" s="116" t="s">
        <v>183</v>
      </c>
      <c r="D60" s="116"/>
      <c r="E60" s="116"/>
      <c r="F60" s="117" t="s">
        <v>35</v>
      </c>
      <c r="G60" s="117"/>
      <c r="H60" s="33"/>
      <c r="I60" s="33"/>
      <c r="J60" s="36"/>
      <c r="K60" s="24"/>
    </row>
    <row r="61" spans="2:11" s="32" customFormat="1" ht="102.65" customHeight="1" x14ac:dyDescent="0.9">
      <c r="B61" s="33">
        <v>25</v>
      </c>
      <c r="C61" s="116" t="s">
        <v>184</v>
      </c>
      <c r="D61" s="116"/>
      <c r="E61" s="116"/>
      <c r="F61" s="117" t="s">
        <v>36</v>
      </c>
      <c r="G61" s="117"/>
      <c r="H61" s="34" t="s">
        <v>22</v>
      </c>
      <c r="I61" s="35">
        <f>J19</f>
        <v>0</v>
      </c>
      <c r="J61" s="36"/>
      <c r="K61" s="23"/>
    </row>
    <row r="62" spans="2:11" s="32" customFormat="1" ht="216.65" customHeight="1" x14ac:dyDescent="0.9">
      <c r="B62" s="33">
        <v>26</v>
      </c>
      <c r="C62" s="116" t="s">
        <v>185</v>
      </c>
      <c r="D62" s="116"/>
      <c r="E62" s="116"/>
      <c r="F62" s="117" t="s">
        <v>37</v>
      </c>
      <c r="G62" s="117"/>
      <c r="H62" s="34" t="s">
        <v>22</v>
      </c>
      <c r="I62" s="33">
        <v>0</v>
      </c>
      <c r="J62" s="36"/>
      <c r="K62" s="33"/>
    </row>
    <row r="63" spans="2:11" s="32" customFormat="1" ht="180.65" customHeight="1" x14ac:dyDescent="0.9">
      <c r="B63" s="33">
        <v>27</v>
      </c>
      <c r="C63" s="116" t="s">
        <v>186</v>
      </c>
      <c r="D63" s="116"/>
      <c r="E63" s="116"/>
      <c r="F63" s="117" t="s">
        <v>38</v>
      </c>
      <c r="G63" s="117"/>
      <c r="H63" s="34" t="s">
        <v>9</v>
      </c>
      <c r="I63" s="33">
        <v>0</v>
      </c>
      <c r="J63" s="36"/>
      <c r="K63" s="33"/>
    </row>
    <row r="64" spans="2:11" s="32" customFormat="1" ht="153" customHeight="1" x14ac:dyDescent="0.9">
      <c r="B64" s="33">
        <v>28</v>
      </c>
      <c r="C64" s="116" t="s">
        <v>39</v>
      </c>
      <c r="D64" s="116"/>
      <c r="E64" s="116"/>
      <c r="F64" s="117" t="s">
        <v>40</v>
      </c>
      <c r="G64" s="117"/>
      <c r="H64" s="34" t="s">
        <v>9</v>
      </c>
      <c r="I64" s="33">
        <v>0</v>
      </c>
      <c r="J64" s="36"/>
      <c r="K64" s="33"/>
    </row>
    <row r="65" spans="2:11" s="32" customFormat="1" ht="111.65" customHeight="1" x14ac:dyDescent="0.9">
      <c r="B65" s="33">
        <v>29</v>
      </c>
      <c r="C65" s="116" t="s">
        <v>187</v>
      </c>
      <c r="D65" s="116"/>
      <c r="E65" s="116"/>
      <c r="F65" s="117" t="s">
        <v>41</v>
      </c>
      <c r="G65" s="117"/>
      <c r="H65" s="34" t="s">
        <v>9</v>
      </c>
      <c r="I65" s="35">
        <v>0</v>
      </c>
      <c r="J65" s="36"/>
      <c r="K65" s="33"/>
    </row>
    <row r="66" spans="2:11" s="32" customFormat="1" ht="241.75" customHeight="1" x14ac:dyDescent="0.9">
      <c r="B66" s="33">
        <v>30</v>
      </c>
      <c r="C66" s="116" t="s">
        <v>188</v>
      </c>
      <c r="D66" s="116"/>
      <c r="E66" s="116"/>
      <c r="F66" s="117" t="s">
        <v>42</v>
      </c>
      <c r="G66" s="117"/>
      <c r="H66" s="34" t="s">
        <v>22</v>
      </c>
      <c r="I66" s="35">
        <f>I67</f>
        <v>0</v>
      </c>
      <c r="J66" s="36"/>
      <c r="K66" s="33"/>
    </row>
    <row r="67" spans="2:11" s="32" customFormat="1" ht="249" customHeight="1" x14ac:dyDescent="0.9">
      <c r="B67" s="33">
        <v>31</v>
      </c>
      <c r="C67" s="116" t="s">
        <v>134</v>
      </c>
      <c r="D67" s="116"/>
      <c r="E67" s="116"/>
      <c r="F67" s="117" t="s">
        <v>43</v>
      </c>
      <c r="G67" s="117"/>
      <c r="H67" s="34" t="s">
        <v>44</v>
      </c>
      <c r="I67" s="35">
        <f>J108</f>
        <v>0</v>
      </c>
      <c r="J67" s="36"/>
      <c r="K67" s="33"/>
    </row>
    <row r="68" spans="2:11" s="32" customFormat="1" ht="138" customHeight="1" x14ac:dyDescent="0.9">
      <c r="B68" s="33">
        <v>32</v>
      </c>
      <c r="C68" s="116" t="s">
        <v>189</v>
      </c>
      <c r="D68" s="116"/>
      <c r="E68" s="116"/>
      <c r="F68" s="117" t="s">
        <v>45</v>
      </c>
      <c r="G68" s="117"/>
      <c r="H68" s="34" t="s">
        <v>46</v>
      </c>
      <c r="I68" s="35">
        <f>J99</f>
        <v>0</v>
      </c>
      <c r="J68" s="36"/>
      <c r="K68" s="33"/>
    </row>
    <row r="69" spans="2:11" s="32" customFormat="1" ht="166.75" customHeight="1" x14ac:dyDescent="0.9">
      <c r="B69" s="33">
        <v>33</v>
      </c>
      <c r="C69" s="116" t="s">
        <v>190</v>
      </c>
      <c r="D69" s="116"/>
      <c r="E69" s="116"/>
      <c r="F69" s="117" t="s">
        <v>47</v>
      </c>
      <c r="G69" s="117"/>
      <c r="H69" s="34" t="s">
        <v>44</v>
      </c>
      <c r="I69" s="35">
        <f>J103</f>
        <v>0</v>
      </c>
      <c r="J69" s="36"/>
      <c r="K69" s="33"/>
    </row>
    <row r="70" spans="2:11" s="32" customFormat="1" ht="165" customHeight="1" x14ac:dyDescent="0.9">
      <c r="B70" s="33">
        <v>34</v>
      </c>
      <c r="C70" s="116" t="s">
        <v>191</v>
      </c>
      <c r="D70" s="116"/>
      <c r="E70" s="116"/>
      <c r="F70" s="117" t="s">
        <v>48</v>
      </c>
      <c r="G70" s="117"/>
      <c r="H70" s="34" t="s">
        <v>20</v>
      </c>
      <c r="I70" s="33">
        <v>0</v>
      </c>
      <c r="J70" s="36"/>
      <c r="K70" s="33"/>
    </row>
    <row r="71" spans="2:11" s="32" customFormat="1" ht="409.5" customHeight="1" x14ac:dyDescent="0.9">
      <c r="B71" s="33">
        <v>35</v>
      </c>
      <c r="C71" s="116" t="s">
        <v>192</v>
      </c>
      <c r="D71" s="116"/>
      <c r="E71" s="116"/>
      <c r="F71" s="117" t="s">
        <v>49</v>
      </c>
      <c r="G71" s="117"/>
      <c r="H71" s="34" t="s">
        <v>16</v>
      </c>
      <c r="I71" s="33">
        <v>0</v>
      </c>
      <c r="J71" s="36"/>
      <c r="K71" s="33"/>
    </row>
    <row r="72" spans="2:11" s="32" customFormat="1" ht="201" customHeight="1" x14ac:dyDescent="0.9">
      <c r="B72" s="33">
        <v>36</v>
      </c>
      <c r="C72" s="116" t="s">
        <v>193</v>
      </c>
      <c r="D72" s="116"/>
      <c r="E72" s="116"/>
      <c r="F72" s="117" t="s">
        <v>50</v>
      </c>
      <c r="G72" s="117"/>
      <c r="H72" s="33" t="s">
        <v>13</v>
      </c>
      <c r="I72" s="33">
        <v>0</v>
      </c>
      <c r="J72" s="36"/>
      <c r="K72" s="33"/>
    </row>
    <row r="73" spans="2:11" s="32" customFormat="1" ht="201" customHeight="1" x14ac:dyDescent="0.9">
      <c r="B73" s="33">
        <v>37</v>
      </c>
      <c r="C73" s="116" t="s">
        <v>194</v>
      </c>
      <c r="D73" s="116"/>
      <c r="E73" s="116"/>
      <c r="F73" s="117" t="s">
        <v>51</v>
      </c>
      <c r="G73" s="117"/>
      <c r="H73" s="33" t="s">
        <v>13</v>
      </c>
      <c r="I73" s="33">
        <v>0</v>
      </c>
      <c r="J73" s="36"/>
      <c r="K73" s="33"/>
    </row>
    <row r="74" spans="2:11" s="32" customFormat="1" ht="141" customHeight="1" x14ac:dyDescent="0.9">
      <c r="B74" s="33">
        <v>38</v>
      </c>
      <c r="C74" s="116" t="s">
        <v>52</v>
      </c>
      <c r="D74" s="116"/>
      <c r="E74" s="116"/>
      <c r="F74" s="118" t="s">
        <v>53</v>
      </c>
      <c r="G74" s="118"/>
      <c r="H74" s="33" t="s">
        <v>13</v>
      </c>
      <c r="I74" s="30">
        <v>0</v>
      </c>
      <c r="J74" s="36"/>
      <c r="K74" s="33"/>
    </row>
    <row r="75" spans="2:11" s="32" customFormat="1" ht="228.65" customHeight="1" x14ac:dyDescent="0.9">
      <c r="B75" s="33">
        <v>39</v>
      </c>
      <c r="C75" s="116" t="s">
        <v>54</v>
      </c>
      <c r="D75" s="116"/>
      <c r="E75" s="116"/>
      <c r="F75" s="117" t="s">
        <v>55</v>
      </c>
      <c r="G75" s="117"/>
      <c r="H75" s="33" t="s">
        <v>13</v>
      </c>
      <c r="I75" s="30">
        <v>0</v>
      </c>
      <c r="J75" s="36"/>
      <c r="K75" s="33"/>
    </row>
    <row r="76" spans="2:11" s="32" customFormat="1" ht="228.65" customHeight="1" x14ac:dyDescent="0.9">
      <c r="B76" s="33">
        <v>40</v>
      </c>
      <c r="C76" s="107" t="s">
        <v>135</v>
      </c>
      <c r="D76" s="107"/>
      <c r="E76" s="107"/>
      <c r="F76" s="117" t="s">
        <v>57</v>
      </c>
      <c r="G76" s="117"/>
      <c r="H76" s="33" t="s">
        <v>58</v>
      </c>
      <c r="I76" s="30">
        <v>0</v>
      </c>
      <c r="J76" s="36"/>
      <c r="K76" s="33"/>
    </row>
    <row r="77" spans="2:11" s="32" customFormat="1" ht="228.65" customHeight="1" x14ac:dyDescent="0.9">
      <c r="B77" s="33">
        <v>41</v>
      </c>
      <c r="C77" s="116" t="s">
        <v>59</v>
      </c>
      <c r="D77" s="116"/>
      <c r="E77" s="116"/>
      <c r="F77" s="117" t="s">
        <v>60</v>
      </c>
      <c r="G77" s="117"/>
      <c r="H77" s="23" t="s">
        <v>61</v>
      </c>
      <c r="I77" s="33">
        <v>0</v>
      </c>
      <c r="J77" s="36"/>
      <c r="K77" s="33"/>
    </row>
    <row r="78" spans="2:11" s="32" customFormat="1" ht="201" customHeight="1" x14ac:dyDescent="0.9">
      <c r="B78" s="33">
        <v>42</v>
      </c>
      <c r="C78" s="107" t="s">
        <v>62</v>
      </c>
      <c r="D78" s="107"/>
      <c r="E78" s="107"/>
      <c r="F78" s="117" t="s">
        <v>63</v>
      </c>
      <c r="G78" s="117"/>
      <c r="H78" s="23" t="s">
        <v>61</v>
      </c>
      <c r="I78" s="33">
        <v>0</v>
      </c>
      <c r="J78" s="36"/>
      <c r="K78" s="33"/>
    </row>
    <row r="79" spans="2:11" s="32" customFormat="1" ht="145.65" customHeight="1" x14ac:dyDescent="0.9">
      <c r="B79" s="33">
        <v>43</v>
      </c>
      <c r="C79" s="116" t="s">
        <v>136</v>
      </c>
      <c r="D79" s="116"/>
      <c r="E79" s="116"/>
      <c r="F79" s="117" t="s">
        <v>63</v>
      </c>
      <c r="G79" s="117"/>
      <c r="H79" s="23" t="s">
        <v>22</v>
      </c>
      <c r="I79" s="33">
        <v>0</v>
      </c>
      <c r="J79" s="36"/>
      <c r="K79" s="33"/>
    </row>
    <row r="80" spans="2:11" s="32" customFormat="1" ht="161.5" customHeight="1" x14ac:dyDescent="0.9">
      <c r="B80" s="33">
        <v>44</v>
      </c>
      <c r="C80" s="116" t="s">
        <v>137</v>
      </c>
      <c r="D80" s="116"/>
      <c r="E80" s="116"/>
      <c r="F80" s="117" t="s">
        <v>66</v>
      </c>
      <c r="G80" s="117"/>
      <c r="H80" s="23" t="s">
        <v>13</v>
      </c>
      <c r="I80" s="33">
        <v>0</v>
      </c>
      <c r="J80" s="36"/>
      <c r="K80" s="33"/>
    </row>
    <row r="81" spans="2:11" s="32" customFormat="1" ht="161.5" customHeight="1" x14ac:dyDescent="0.9">
      <c r="B81" s="33">
        <v>45</v>
      </c>
      <c r="C81" s="116" t="s">
        <v>71</v>
      </c>
      <c r="D81" s="116"/>
      <c r="E81" s="116"/>
      <c r="F81" s="117" t="s">
        <v>72</v>
      </c>
      <c r="G81" s="117"/>
      <c r="H81" s="23" t="s">
        <v>67</v>
      </c>
      <c r="I81" s="33">
        <v>0</v>
      </c>
      <c r="J81" s="36"/>
      <c r="K81" s="33"/>
    </row>
    <row r="82" spans="2:11" s="32" customFormat="1" ht="136.4" customHeight="1" x14ac:dyDescent="0.9">
      <c r="B82" s="33">
        <v>46</v>
      </c>
      <c r="C82" s="116" t="s">
        <v>138</v>
      </c>
      <c r="D82" s="116"/>
      <c r="E82" s="116"/>
      <c r="F82" s="117" t="s">
        <v>92</v>
      </c>
      <c r="G82" s="117"/>
      <c r="H82" s="23" t="s">
        <v>13</v>
      </c>
      <c r="I82" s="35">
        <v>0</v>
      </c>
      <c r="J82" s="36"/>
      <c r="K82" s="33"/>
    </row>
    <row r="83" spans="2:11" s="32" customFormat="1" ht="168" customHeight="1" x14ac:dyDescent="0.9">
      <c r="B83" s="33">
        <v>47</v>
      </c>
      <c r="C83" s="116" t="s">
        <v>75</v>
      </c>
      <c r="D83" s="116"/>
      <c r="E83" s="116"/>
      <c r="F83" s="117" t="s">
        <v>76</v>
      </c>
      <c r="G83" s="117"/>
      <c r="H83" s="23" t="s">
        <v>58</v>
      </c>
      <c r="I83" s="35">
        <v>0</v>
      </c>
      <c r="J83" s="36"/>
      <c r="K83" s="33">
        <v>0</v>
      </c>
    </row>
    <row r="84" spans="2:11" s="32" customFormat="1" ht="176.4" customHeight="1" x14ac:dyDescent="0.9">
      <c r="B84" s="33">
        <v>48</v>
      </c>
      <c r="C84" s="116" t="s">
        <v>139</v>
      </c>
      <c r="D84" s="116"/>
      <c r="E84" s="116"/>
      <c r="F84" s="108" t="s">
        <v>69</v>
      </c>
      <c r="G84" s="109"/>
      <c r="H84" s="22" t="s">
        <v>140</v>
      </c>
      <c r="I84" s="22">
        <v>0</v>
      </c>
      <c r="J84" s="38"/>
      <c r="K84" s="38"/>
    </row>
    <row r="85" spans="2:11" s="32" customFormat="1" ht="162.65" customHeight="1" x14ac:dyDescent="0.9">
      <c r="B85" s="33">
        <v>49</v>
      </c>
      <c r="C85" s="107" t="s">
        <v>73</v>
      </c>
      <c r="D85" s="107"/>
      <c r="E85" s="107"/>
      <c r="F85" s="108" t="s">
        <v>141</v>
      </c>
      <c r="G85" s="109"/>
      <c r="H85" s="22" t="s">
        <v>11</v>
      </c>
      <c r="I85" s="22">
        <f>J20</f>
        <v>4.8000000000000007</v>
      </c>
      <c r="J85" s="22"/>
      <c r="K85" s="22"/>
    </row>
    <row r="86" spans="2:11" s="32" customFormat="1" ht="196.4" customHeight="1" x14ac:dyDescent="0.9">
      <c r="B86" s="33">
        <v>50</v>
      </c>
      <c r="C86" s="107" t="s">
        <v>81</v>
      </c>
      <c r="D86" s="107"/>
      <c r="E86" s="107"/>
      <c r="F86" s="108" t="s">
        <v>94</v>
      </c>
      <c r="G86" s="109"/>
      <c r="H86" s="22" t="s">
        <v>140</v>
      </c>
      <c r="I86" s="22">
        <v>0</v>
      </c>
      <c r="J86" s="22"/>
      <c r="K86" s="22"/>
    </row>
    <row r="87" spans="2:11" s="32" customFormat="1" ht="23" x14ac:dyDescent="0.95">
      <c r="B87" s="110" t="s">
        <v>142</v>
      </c>
      <c r="C87" s="111"/>
      <c r="D87" s="112"/>
      <c r="E87" s="39" t="s">
        <v>143</v>
      </c>
      <c r="F87" s="39"/>
      <c r="G87" s="39" t="s">
        <v>144</v>
      </c>
      <c r="H87" s="39" t="s">
        <v>145</v>
      </c>
      <c r="I87" s="37" t="s">
        <v>146</v>
      </c>
      <c r="J87" s="39" t="s">
        <v>4</v>
      </c>
      <c r="K87" s="39" t="s">
        <v>3</v>
      </c>
    </row>
    <row r="88" spans="2:11" s="32" customFormat="1" ht="23" x14ac:dyDescent="0.95">
      <c r="B88" s="37"/>
      <c r="C88" s="37"/>
      <c r="D88" s="37"/>
      <c r="E88" s="39"/>
      <c r="F88" s="39"/>
      <c r="G88" s="39"/>
      <c r="H88" s="39"/>
      <c r="I88" s="37"/>
      <c r="J88" s="39"/>
      <c r="K88" s="39"/>
    </row>
    <row r="89" spans="2:11" s="32" customFormat="1" ht="14.4" customHeight="1" x14ac:dyDescent="0.95">
      <c r="B89" s="40"/>
      <c r="C89" s="37"/>
      <c r="D89" s="37"/>
      <c r="E89" s="39"/>
      <c r="F89" s="39"/>
      <c r="G89" s="39"/>
      <c r="H89" s="39"/>
      <c r="I89" s="37"/>
      <c r="J89" s="39"/>
      <c r="K89" s="39"/>
    </row>
    <row r="90" spans="2:11" s="32" customFormat="1" ht="23" x14ac:dyDescent="0.95">
      <c r="B90" s="113" t="s">
        <v>147</v>
      </c>
      <c r="C90" s="113"/>
      <c r="D90" s="113"/>
      <c r="E90" s="113"/>
      <c r="F90" s="41"/>
      <c r="G90" s="41"/>
      <c r="H90" s="41"/>
      <c r="I90" s="34"/>
      <c r="J90" s="40"/>
      <c r="K90" s="39"/>
    </row>
    <row r="91" spans="2:11" s="32" customFormat="1" ht="23" x14ac:dyDescent="0.95">
      <c r="B91" s="114" t="s">
        <v>119</v>
      </c>
      <c r="C91" s="114"/>
      <c r="D91" s="114"/>
      <c r="E91" s="37">
        <v>16</v>
      </c>
      <c r="F91" s="41"/>
      <c r="G91" s="34">
        <v>2</v>
      </c>
      <c r="H91" s="34">
        <v>2</v>
      </c>
      <c r="I91" s="42">
        <v>6</v>
      </c>
      <c r="J91" s="43">
        <f>I91*H91*G91*E91</f>
        <v>384</v>
      </c>
      <c r="K91" s="39"/>
    </row>
    <row r="92" spans="2:11" s="32" customFormat="1" ht="23" x14ac:dyDescent="0.95">
      <c r="B92" s="115" t="s">
        <v>148</v>
      </c>
      <c r="C92" s="115"/>
      <c r="D92" s="115"/>
      <c r="E92" s="31"/>
      <c r="F92" s="41"/>
      <c r="G92" s="41"/>
      <c r="H92" s="41"/>
      <c r="I92" s="42"/>
      <c r="J92" s="43">
        <f>SUM(J91:J91)</f>
        <v>384</v>
      </c>
      <c r="K92" s="34" t="s">
        <v>16</v>
      </c>
    </row>
    <row r="93" spans="2:11" s="32" customFormat="1" ht="23" x14ac:dyDescent="0.95">
      <c r="B93" s="34"/>
      <c r="C93" s="44"/>
      <c r="D93" s="34"/>
      <c r="E93" s="31"/>
      <c r="F93" s="41"/>
      <c r="G93" s="41"/>
      <c r="H93" s="41"/>
      <c r="I93" s="42"/>
      <c r="J93" s="34"/>
      <c r="K93" s="34"/>
    </row>
    <row r="94" spans="2:11" s="32" customFormat="1" x14ac:dyDescent="0.9">
      <c r="B94" s="24"/>
      <c r="C94" s="23"/>
      <c r="D94" s="23"/>
      <c r="E94" s="25"/>
      <c r="F94" s="25"/>
      <c r="G94" s="25"/>
      <c r="H94" s="25"/>
      <c r="I94" s="23"/>
      <c r="J94" s="25"/>
      <c r="K94" s="24"/>
    </row>
    <row r="95" spans="2:11" s="32" customFormat="1" x14ac:dyDescent="0.9">
      <c r="B95" s="104" t="s">
        <v>149</v>
      </c>
      <c r="C95" s="104"/>
      <c r="D95" s="104"/>
      <c r="E95" s="45"/>
      <c r="F95" s="45"/>
      <c r="G95" s="25"/>
      <c r="H95" s="25"/>
      <c r="I95" s="23"/>
      <c r="J95" s="25"/>
      <c r="K95" s="24"/>
    </row>
    <row r="96" spans="2:11" s="32" customFormat="1" x14ac:dyDescent="0.9">
      <c r="B96" s="101" t="s">
        <v>150</v>
      </c>
      <c r="C96" s="101"/>
      <c r="D96" s="101"/>
      <c r="E96" s="46"/>
      <c r="F96" s="46"/>
      <c r="G96" s="25"/>
      <c r="H96" s="25"/>
      <c r="I96" s="23"/>
      <c r="J96" s="47">
        <f>J24</f>
        <v>0</v>
      </c>
      <c r="K96" s="24"/>
    </row>
    <row r="97" spans="1:30" s="32" customFormat="1" x14ac:dyDescent="0.9">
      <c r="B97" s="101" t="s">
        <v>151</v>
      </c>
      <c r="C97" s="101"/>
      <c r="D97" s="101"/>
      <c r="E97" s="46"/>
      <c r="F97" s="46"/>
      <c r="G97" s="25"/>
      <c r="H97" s="25"/>
      <c r="I97" s="23"/>
      <c r="J97" s="47">
        <f>J96*0.1</f>
        <v>0</v>
      </c>
      <c r="K97" s="24"/>
    </row>
    <row r="98" spans="1:30" s="32" customFormat="1" x14ac:dyDescent="0.9">
      <c r="B98" s="105" t="s">
        <v>148</v>
      </c>
      <c r="C98" s="105"/>
      <c r="D98" s="105"/>
      <c r="E98" s="46"/>
      <c r="F98" s="46"/>
      <c r="G98" s="25"/>
      <c r="H98" s="25"/>
      <c r="I98" s="23"/>
      <c r="J98" s="47">
        <f>SUM(J96:J97)</f>
        <v>0</v>
      </c>
      <c r="K98" s="23" t="s">
        <v>20</v>
      </c>
    </row>
    <row r="99" spans="1:30" s="32" customFormat="1" x14ac:dyDescent="0.9">
      <c r="B99" s="105" t="s">
        <v>148</v>
      </c>
      <c r="C99" s="105"/>
      <c r="D99" s="105"/>
      <c r="E99" s="46"/>
      <c r="F99" s="46"/>
      <c r="G99" s="25"/>
      <c r="H99" s="25"/>
      <c r="I99" s="23"/>
      <c r="J99" s="47">
        <f>ROUND(J98,0)</f>
        <v>0</v>
      </c>
      <c r="K99" s="23" t="s">
        <v>20</v>
      </c>
    </row>
    <row r="100" spans="1:30" s="32" customFormat="1" x14ac:dyDescent="0.9">
      <c r="B100" s="104" t="s">
        <v>152</v>
      </c>
      <c r="C100" s="104"/>
      <c r="D100" s="104"/>
      <c r="E100" s="15"/>
      <c r="F100" s="25"/>
      <c r="G100" s="25"/>
      <c r="H100" s="25"/>
      <c r="I100" s="30"/>
      <c r="J100" s="23"/>
      <c r="K100" s="23"/>
    </row>
    <row r="101" spans="1:30" s="32" customFormat="1" x14ac:dyDescent="0.9">
      <c r="B101" s="101" t="s">
        <v>153</v>
      </c>
      <c r="C101" s="101"/>
      <c r="D101" s="101"/>
      <c r="E101" s="15"/>
      <c r="F101" s="15"/>
      <c r="G101" s="25"/>
      <c r="H101" s="25"/>
      <c r="I101" s="23"/>
      <c r="J101" s="47">
        <f>J25</f>
        <v>0</v>
      </c>
      <c r="K101" s="23"/>
    </row>
    <row r="102" spans="1:30" s="32" customFormat="1" x14ac:dyDescent="0.9">
      <c r="B102" s="101" t="s">
        <v>151</v>
      </c>
      <c r="C102" s="101"/>
      <c r="D102" s="101"/>
      <c r="E102" s="15"/>
      <c r="F102" s="15"/>
      <c r="G102" s="25"/>
      <c r="H102" s="25"/>
      <c r="I102" s="23"/>
      <c r="J102" s="47">
        <f>J101*0.1</f>
        <v>0</v>
      </c>
      <c r="K102" s="23"/>
    </row>
    <row r="103" spans="1:30" s="32" customFormat="1" x14ac:dyDescent="0.9">
      <c r="B103" s="105" t="s">
        <v>148</v>
      </c>
      <c r="C103" s="105"/>
      <c r="D103" s="105"/>
      <c r="E103" s="15"/>
      <c r="F103" s="15"/>
      <c r="G103" s="25"/>
      <c r="H103" s="25"/>
      <c r="I103" s="23"/>
      <c r="J103" s="47">
        <f>SUM(J101:J102)</f>
        <v>0</v>
      </c>
      <c r="K103" s="23" t="s">
        <v>9</v>
      </c>
    </row>
    <row r="104" spans="1:30" s="32" customFormat="1" x14ac:dyDescent="0.9">
      <c r="B104" s="16"/>
      <c r="C104" s="48"/>
      <c r="D104" s="48"/>
      <c r="E104" s="15"/>
      <c r="F104" s="15"/>
      <c r="G104" s="25"/>
      <c r="H104" s="25"/>
      <c r="I104" s="23"/>
      <c r="J104" s="47"/>
      <c r="K104" s="23"/>
    </row>
    <row r="105" spans="1:30" s="32" customFormat="1" x14ac:dyDescent="0.9">
      <c r="B105" s="106" t="s">
        <v>388</v>
      </c>
      <c r="C105" s="106"/>
      <c r="D105" s="106"/>
      <c r="E105" s="106"/>
      <c r="F105" s="15"/>
      <c r="G105" s="25"/>
      <c r="H105" s="25"/>
      <c r="I105" s="23"/>
      <c r="J105" s="47"/>
      <c r="K105" s="23"/>
    </row>
    <row r="106" spans="1:30" s="32" customFormat="1" x14ac:dyDescent="0.9">
      <c r="B106" s="101" t="s">
        <v>155</v>
      </c>
      <c r="C106" s="101"/>
      <c r="D106" s="101"/>
      <c r="E106" s="15"/>
      <c r="F106" s="15"/>
      <c r="G106" s="25"/>
      <c r="H106" s="25"/>
      <c r="I106" s="23"/>
      <c r="J106" s="47">
        <f>J103</f>
        <v>0</v>
      </c>
      <c r="K106" s="24" t="s">
        <v>9</v>
      </c>
    </row>
    <row r="107" spans="1:30" s="32" customFormat="1" x14ac:dyDescent="0.9">
      <c r="B107" s="101"/>
      <c r="C107" s="101"/>
      <c r="D107" s="101"/>
      <c r="E107" s="15"/>
      <c r="F107" s="15"/>
      <c r="G107" s="102">
        <v>0</v>
      </c>
      <c r="H107" s="102"/>
      <c r="I107" s="102"/>
      <c r="J107" s="47">
        <f>J106/0.3</f>
        <v>0</v>
      </c>
      <c r="K107" s="24"/>
    </row>
    <row r="108" spans="1:30" s="32" customFormat="1" x14ac:dyDescent="0.9">
      <c r="B108" s="101" t="s">
        <v>156</v>
      </c>
      <c r="C108" s="101"/>
      <c r="D108" s="101"/>
      <c r="E108" s="45"/>
      <c r="F108" s="45"/>
      <c r="G108" s="45"/>
      <c r="H108" s="25"/>
      <c r="I108" s="23"/>
      <c r="J108" s="47">
        <f>ROUND(J107,0)</f>
        <v>0</v>
      </c>
      <c r="K108" s="23" t="s">
        <v>22</v>
      </c>
    </row>
    <row r="109" spans="1:30" x14ac:dyDescent="0.9">
      <c r="B109" s="24"/>
      <c r="C109" s="23"/>
      <c r="D109" s="23"/>
      <c r="E109" s="25"/>
      <c r="F109" s="25"/>
      <c r="G109" s="25"/>
      <c r="H109" s="25"/>
      <c r="I109" s="23"/>
      <c r="J109" s="25"/>
      <c r="K109" s="25"/>
    </row>
    <row r="110" spans="1:30" x14ac:dyDescent="0.9">
      <c r="B110" s="104" t="s">
        <v>387</v>
      </c>
      <c r="C110" s="104"/>
      <c r="D110" s="104"/>
      <c r="E110" s="15"/>
      <c r="F110" s="15"/>
      <c r="G110" s="25"/>
      <c r="H110" s="25"/>
      <c r="I110" s="23"/>
      <c r="J110" s="25"/>
      <c r="K110" s="25"/>
    </row>
    <row r="111" spans="1:30" x14ac:dyDescent="0.9">
      <c r="B111" s="101" t="s">
        <v>160</v>
      </c>
      <c r="C111" s="101"/>
      <c r="D111" s="101"/>
      <c r="E111" s="15"/>
      <c r="F111" s="15"/>
      <c r="G111" s="102">
        <v>0</v>
      </c>
      <c r="H111" s="102"/>
      <c r="I111" s="102"/>
      <c r="J111" s="47">
        <f>J108*1</f>
        <v>0</v>
      </c>
      <c r="K111" s="23" t="s">
        <v>44</v>
      </c>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4" t="s">
        <v>159</v>
      </c>
      <c r="C114" s="104"/>
      <c r="D114" s="104"/>
      <c r="E114" s="15"/>
      <c r="F114" s="15"/>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1" t="s">
        <v>160</v>
      </c>
      <c r="C115" s="101"/>
      <c r="D115" s="101"/>
      <c r="E115" s="15"/>
      <c r="F115" s="15"/>
      <c r="G115" s="102">
        <v>0</v>
      </c>
      <c r="H115" s="102"/>
      <c r="I115" s="102"/>
      <c r="J115" s="47">
        <f>J112*1</f>
        <v>0</v>
      </c>
      <c r="K115" s="23" t="s">
        <v>44</v>
      </c>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x14ac:dyDescent="0.9">
      <c r="B117" s="103"/>
      <c r="C117" s="103"/>
      <c r="D117" s="103"/>
      <c r="E117" s="15"/>
      <c r="F117" s="15"/>
      <c r="G117" s="25"/>
      <c r="H117" s="25"/>
      <c r="I117" s="23"/>
      <c r="J117" s="24"/>
      <c r="K117" s="25"/>
    </row>
  </sheetData>
  <mergeCells count="144">
    <mergeCell ref="B15:K15"/>
    <mergeCell ref="C23:D23"/>
    <mergeCell ref="C24:D24"/>
    <mergeCell ref="C25:D25"/>
    <mergeCell ref="C26:D26"/>
    <mergeCell ref="C27:D27"/>
    <mergeCell ref="E10:K10"/>
    <mergeCell ref="B13:B14"/>
    <mergeCell ref="C13:C14"/>
    <mergeCell ref="D13:D14"/>
    <mergeCell ref="E13:E14"/>
    <mergeCell ref="G13:I13"/>
    <mergeCell ref="J13:J14"/>
    <mergeCell ref="K13:K14"/>
    <mergeCell ref="C38:E38"/>
    <mergeCell ref="F38:G38"/>
    <mergeCell ref="C39:E39"/>
    <mergeCell ref="F39:G39"/>
    <mergeCell ref="C40:E40"/>
    <mergeCell ref="F40:G40"/>
    <mergeCell ref="C28:D28"/>
    <mergeCell ref="C29:D29"/>
    <mergeCell ref="B34:J34"/>
    <mergeCell ref="C36:E36"/>
    <mergeCell ref="F36:G36"/>
    <mergeCell ref="C37:E37"/>
    <mergeCell ref="F37:G37"/>
    <mergeCell ref="C44:E44"/>
    <mergeCell ref="F44:G44"/>
    <mergeCell ref="C45:E45"/>
    <mergeCell ref="F45:G45"/>
    <mergeCell ref="C46:E46"/>
    <mergeCell ref="F46:G46"/>
    <mergeCell ref="C41:E41"/>
    <mergeCell ref="F41:G41"/>
    <mergeCell ref="C42:E42"/>
    <mergeCell ref="F42:G42"/>
    <mergeCell ref="C43:E43"/>
    <mergeCell ref="F43:G43"/>
    <mergeCell ref="C50:E50"/>
    <mergeCell ref="F50:G50"/>
    <mergeCell ref="C51:E51"/>
    <mergeCell ref="F51:G51"/>
    <mergeCell ref="C52:E52"/>
    <mergeCell ref="F52:G52"/>
    <mergeCell ref="C47:E47"/>
    <mergeCell ref="F47:G47"/>
    <mergeCell ref="C48:E48"/>
    <mergeCell ref="F48:G48"/>
    <mergeCell ref="C49:E49"/>
    <mergeCell ref="F49:G49"/>
    <mergeCell ref="C56:E56"/>
    <mergeCell ref="F56:G56"/>
    <mergeCell ref="C57:E57"/>
    <mergeCell ref="F57:G57"/>
    <mergeCell ref="C58:E58"/>
    <mergeCell ref="F58:G58"/>
    <mergeCell ref="C53:E53"/>
    <mergeCell ref="F53:G53"/>
    <mergeCell ref="C54:E54"/>
    <mergeCell ref="F54:G54"/>
    <mergeCell ref="C55:E55"/>
    <mergeCell ref="F55:G55"/>
    <mergeCell ref="C62:E62"/>
    <mergeCell ref="F62:G62"/>
    <mergeCell ref="C63:E63"/>
    <mergeCell ref="F63:G63"/>
    <mergeCell ref="C64:E64"/>
    <mergeCell ref="F64:G64"/>
    <mergeCell ref="C59:E59"/>
    <mergeCell ref="F59:G59"/>
    <mergeCell ref="C60:E60"/>
    <mergeCell ref="F60:G60"/>
    <mergeCell ref="C61:E61"/>
    <mergeCell ref="F61:G61"/>
    <mergeCell ref="C68:E68"/>
    <mergeCell ref="F68:G68"/>
    <mergeCell ref="C69:E69"/>
    <mergeCell ref="F69:G69"/>
    <mergeCell ref="C70:E70"/>
    <mergeCell ref="F70:G70"/>
    <mergeCell ref="C65:E65"/>
    <mergeCell ref="F65:G65"/>
    <mergeCell ref="C66:E66"/>
    <mergeCell ref="F66:G66"/>
    <mergeCell ref="C67:E67"/>
    <mergeCell ref="F67:G67"/>
    <mergeCell ref="C74:E74"/>
    <mergeCell ref="F74:G74"/>
    <mergeCell ref="C75:E75"/>
    <mergeCell ref="F75:G75"/>
    <mergeCell ref="C76:E76"/>
    <mergeCell ref="F76:G76"/>
    <mergeCell ref="C71:E71"/>
    <mergeCell ref="F71:G71"/>
    <mergeCell ref="C72:E72"/>
    <mergeCell ref="F72:G72"/>
    <mergeCell ref="C73:E73"/>
    <mergeCell ref="F73:G73"/>
    <mergeCell ref="C80:E80"/>
    <mergeCell ref="F80:G80"/>
    <mergeCell ref="C81:E81"/>
    <mergeCell ref="F81:G81"/>
    <mergeCell ref="C82:E82"/>
    <mergeCell ref="F82:G82"/>
    <mergeCell ref="C77:E77"/>
    <mergeCell ref="F77:G77"/>
    <mergeCell ref="C78:E78"/>
    <mergeCell ref="F78:G78"/>
    <mergeCell ref="C79:E79"/>
    <mergeCell ref="F79:G79"/>
    <mergeCell ref="C86:E86"/>
    <mergeCell ref="F86:G86"/>
    <mergeCell ref="B87:D87"/>
    <mergeCell ref="B90:E90"/>
    <mergeCell ref="B91:D91"/>
    <mergeCell ref="B92:D92"/>
    <mergeCell ref="C83:E83"/>
    <mergeCell ref="F83:G83"/>
    <mergeCell ref="C84:E84"/>
    <mergeCell ref="F84:G84"/>
    <mergeCell ref="C85:E85"/>
    <mergeCell ref="F85:G85"/>
    <mergeCell ref="B101:D101"/>
    <mergeCell ref="B102:D102"/>
    <mergeCell ref="B103:D103"/>
    <mergeCell ref="B105:E105"/>
    <mergeCell ref="B106:D106"/>
    <mergeCell ref="B107:D107"/>
    <mergeCell ref="B95:D95"/>
    <mergeCell ref="B96:D96"/>
    <mergeCell ref="B97:D97"/>
    <mergeCell ref="B98:D98"/>
    <mergeCell ref="B99:D99"/>
    <mergeCell ref="B100:D100"/>
    <mergeCell ref="B115:D115"/>
    <mergeCell ref="G115:I115"/>
    <mergeCell ref="B117:D117"/>
    <mergeCell ref="G107:I107"/>
    <mergeCell ref="B108:D108"/>
    <mergeCell ref="B110:D110"/>
    <mergeCell ref="B111:D111"/>
    <mergeCell ref="G111:I111"/>
    <mergeCell ref="B114:D114"/>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B7E79-5489-40B8-A4D4-B4936AE90FA2}">
  <sheetPr>
    <tabColor rgb="FFFFFF00"/>
    <pageSetUpPr fitToPage="1"/>
  </sheetPr>
  <dimension ref="A2:AD117"/>
  <sheetViews>
    <sheetView view="pageBreakPreview" zoomScale="40" zoomScaleNormal="51" zoomScaleSheetLayoutView="40" workbookViewId="0">
      <selection activeCell="F19" sqref="F19"/>
    </sheetView>
  </sheetViews>
  <sheetFormatPr defaultColWidth="8.90625" defaultRowHeight="21.5" x14ac:dyDescent="0.9"/>
  <cols>
    <col min="1" max="1" width="8.90625" style="14"/>
    <col min="2" max="2" width="29.90625" style="13" customWidth="1"/>
    <col min="3" max="3" width="31.08984375" style="12" bestFit="1"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252</v>
      </c>
    </row>
    <row r="5" spans="2:11" ht="21" customHeight="1" x14ac:dyDescent="0.9">
      <c r="B5" s="15" t="s">
        <v>101</v>
      </c>
      <c r="C5" s="16" t="s">
        <v>468</v>
      </c>
    </row>
    <row r="6" spans="2:11" ht="21" customHeight="1" x14ac:dyDescent="0.9">
      <c r="B6" s="15" t="s">
        <v>102</v>
      </c>
      <c r="C6" s="16"/>
    </row>
    <row r="7" spans="2:11" ht="21" customHeight="1" x14ac:dyDescent="0.9">
      <c r="B7" s="15" t="s">
        <v>103</v>
      </c>
      <c r="C7" s="16">
        <v>17</v>
      </c>
    </row>
    <row r="8" spans="2:11" ht="21" customHeight="1" x14ac:dyDescent="0.9">
      <c r="B8" s="15" t="s">
        <v>104</v>
      </c>
      <c r="C8" s="16" t="s">
        <v>451</v>
      </c>
    </row>
    <row r="9" spans="2:11" ht="41.4" customHeight="1" x14ac:dyDescent="0.9">
      <c r="B9" s="17" t="s">
        <v>105</v>
      </c>
      <c r="C9" s="16">
        <f>C7+1</f>
        <v>18</v>
      </c>
    </row>
    <row r="10" spans="2:11" ht="21" customHeight="1" x14ac:dyDescent="0.9">
      <c r="B10" s="15" t="s">
        <v>106</v>
      </c>
      <c r="C10" s="16" t="s">
        <v>452</v>
      </c>
      <c r="E10" s="124"/>
      <c r="F10" s="124"/>
      <c r="G10" s="124"/>
      <c r="H10" s="124"/>
      <c r="I10" s="124"/>
      <c r="J10" s="124"/>
      <c r="K10" s="124"/>
    </row>
    <row r="11" spans="2:11" ht="21" customHeight="1" x14ac:dyDescent="0.9">
      <c r="B11" s="15" t="s">
        <v>107</v>
      </c>
      <c r="C11" s="16" t="s">
        <v>342</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459</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v>847</v>
      </c>
      <c r="H16" s="23"/>
      <c r="I16" s="24"/>
      <c r="J16" s="23"/>
      <c r="K16" s="23" t="s">
        <v>213</v>
      </c>
    </row>
    <row r="17" spans="2:11" ht="56.15" customHeight="1" x14ac:dyDescent="0.9">
      <c r="B17" s="22" t="s">
        <v>344</v>
      </c>
      <c r="C17" s="22" t="s">
        <v>457</v>
      </c>
      <c r="D17" s="22" t="s">
        <v>430</v>
      </c>
      <c r="E17" s="23" t="s">
        <v>458</v>
      </c>
      <c r="F17" s="22">
        <f>4+8+8+8+8+8+8+8+4+2+2+4+8+8+8+8+8+8+4</f>
        <v>124</v>
      </c>
      <c r="G17" s="22"/>
      <c r="H17" s="22"/>
      <c r="I17" s="22"/>
      <c r="J17" s="22">
        <f>F17</f>
        <v>124</v>
      </c>
      <c r="K17" s="22" t="s">
        <v>346</v>
      </c>
    </row>
    <row r="18" spans="2:11" ht="56.15" customHeight="1" x14ac:dyDescent="0.9">
      <c r="B18" s="22" t="s">
        <v>262</v>
      </c>
      <c r="C18" s="22" t="s">
        <v>453</v>
      </c>
      <c r="D18" s="22" t="s">
        <v>454</v>
      </c>
      <c r="E18" s="22" t="s">
        <v>455</v>
      </c>
      <c r="F18" s="22">
        <v>18</v>
      </c>
      <c r="G18" s="22">
        <v>12</v>
      </c>
      <c r="H18" s="55"/>
      <c r="I18" s="55"/>
      <c r="J18" s="22">
        <f>G18*F18</f>
        <v>216</v>
      </c>
      <c r="K18" s="22" t="s">
        <v>456</v>
      </c>
    </row>
    <row r="19" spans="2:11" ht="56.15" customHeight="1" x14ac:dyDescent="0.9">
      <c r="B19" s="22"/>
      <c r="C19" s="22"/>
      <c r="D19" s="22"/>
      <c r="E19" s="22"/>
      <c r="F19" s="22"/>
      <c r="G19" s="22"/>
      <c r="H19" s="22"/>
      <c r="I19" s="55"/>
      <c r="J19" s="22"/>
      <c r="K19" s="22"/>
    </row>
    <row r="20" spans="2:11" ht="68.400000000000006" customHeight="1" x14ac:dyDescent="0.9">
      <c r="B20" s="23"/>
      <c r="C20" s="23"/>
      <c r="D20" s="23"/>
      <c r="E20" s="23"/>
      <c r="F20" s="23"/>
      <c r="G20" s="23"/>
      <c r="H20" s="23"/>
      <c r="I20" s="23"/>
      <c r="J20" s="23"/>
      <c r="K20" s="23"/>
    </row>
    <row r="21" spans="2:11" x14ac:dyDescent="0.9">
      <c r="B21" s="24"/>
      <c r="C21" s="23"/>
      <c r="D21" s="23"/>
      <c r="E21" s="25"/>
      <c r="F21" s="25"/>
      <c r="G21" s="25"/>
      <c r="H21" s="25"/>
      <c r="I21" s="25"/>
      <c r="J21" s="25"/>
      <c r="K21" s="24"/>
    </row>
    <row r="22" spans="2:11" ht="22.5" customHeight="1" x14ac:dyDescent="0.9">
      <c r="B22" s="26" t="s">
        <v>120</v>
      </c>
      <c r="C22" s="16"/>
      <c r="D22" s="16"/>
      <c r="E22" s="27"/>
      <c r="F22" s="27"/>
      <c r="G22" s="28"/>
      <c r="H22" s="25"/>
      <c r="I22" s="21"/>
      <c r="J22" s="29"/>
      <c r="K22" s="24"/>
    </row>
    <row r="23" spans="2:11" ht="22.5" customHeight="1" x14ac:dyDescent="0.9">
      <c r="B23" s="26"/>
      <c r="C23" s="123" t="s">
        <v>121</v>
      </c>
      <c r="D23" s="123"/>
      <c r="E23" s="27"/>
      <c r="F23" s="27"/>
      <c r="G23" s="28"/>
      <c r="H23" s="25"/>
      <c r="I23" s="16" t="s">
        <v>13</v>
      </c>
      <c r="J23" s="29">
        <v>0</v>
      </c>
      <c r="K23" s="24"/>
    </row>
    <row r="24" spans="2:11" ht="22.5" customHeight="1" x14ac:dyDescent="0.9">
      <c r="B24" s="26"/>
      <c r="C24" s="119" t="s">
        <v>122</v>
      </c>
      <c r="D24" s="119"/>
      <c r="E24" s="22"/>
      <c r="F24" s="22"/>
      <c r="G24" s="23"/>
      <c r="H24" s="23"/>
      <c r="I24" s="16" t="s">
        <v>13</v>
      </c>
      <c r="J24" s="29">
        <v>0</v>
      </c>
      <c r="K24" s="24"/>
    </row>
    <row r="25" spans="2:11" ht="22.5" customHeight="1" x14ac:dyDescent="0.9">
      <c r="B25" s="26"/>
      <c r="C25" s="119" t="s">
        <v>123</v>
      </c>
      <c r="D25" s="119"/>
      <c r="E25" s="22"/>
      <c r="F25" s="22"/>
      <c r="G25" s="23"/>
      <c r="H25" s="23"/>
      <c r="I25" s="16" t="s">
        <v>61</v>
      </c>
      <c r="J25" s="29">
        <v>0</v>
      </c>
      <c r="K25" s="24"/>
    </row>
    <row r="26" spans="2:11" ht="22.5" customHeight="1" x14ac:dyDescent="0.9">
      <c r="B26" s="26"/>
      <c r="C26" s="119" t="s">
        <v>124</v>
      </c>
      <c r="D26" s="119"/>
      <c r="E26" s="22"/>
      <c r="F26" s="22"/>
      <c r="G26" s="23"/>
      <c r="H26" s="23"/>
      <c r="I26" s="16" t="s">
        <v>61</v>
      </c>
      <c r="J26" s="29">
        <v>0</v>
      </c>
      <c r="K26" s="24"/>
    </row>
    <row r="27" spans="2:11" ht="22.5" customHeight="1" x14ac:dyDescent="0.9">
      <c r="B27" s="26"/>
      <c r="C27" s="106" t="s">
        <v>125</v>
      </c>
      <c r="D27" s="106"/>
      <c r="E27" s="22"/>
      <c r="F27" s="22"/>
      <c r="G27" s="23"/>
      <c r="H27" s="23"/>
      <c r="I27" s="16" t="s">
        <v>61</v>
      </c>
      <c r="J27" s="29">
        <v>0</v>
      </c>
      <c r="K27" s="24"/>
    </row>
    <row r="28" spans="2:11" ht="22.5" customHeight="1" x14ac:dyDescent="0.9">
      <c r="B28" s="26"/>
      <c r="C28" s="119" t="s">
        <v>126</v>
      </c>
      <c r="D28" s="119"/>
      <c r="E28" s="22"/>
      <c r="F28" s="22"/>
      <c r="G28" s="23"/>
      <c r="H28" s="23"/>
      <c r="I28" s="16" t="s">
        <v>16</v>
      </c>
      <c r="J28" s="29">
        <v>0</v>
      </c>
      <c r="K28" s="24"/>
    </row>
    <row r="29" spans="2:11" ht="22.5" customHeight="1" x14ac:dyDescent="0.9">
      <c r="B29" s="24"/>
      <c r="C29" s="102"/>
      <c r="D29" s="102"/>
      <c r="E29" s="25"/>
      <c r="F29" s="25"/>
      <c r="G29" s="25"/>
      <c r="H29" s="25"/>
      <c r="I29" s="25"/>
      <c r="J29" s="29"/>
      <c r="K29" s="24"/>
    </row>
    <row r="30" spans="2:11" ht="21.65" customHeight="1" x14ac:dyDescent="0.9">
      <c r="B30" s="24"/>
      <c r="C30" s="25"/>
      <c r="D30" s="25"/>
      <c r="E30" s="25"/>
      <c r="F30" s="25"/>
      <c r="G30" s="25"/>
      <c r="H30" s="25"/>
      <c r="I30" s="25"/>
      <c r="J30" s="29"/>
      <c r="K30" s="30"/>
    </row>
    <row r="31" spans="2:11" ht="21.65" customHeight="1" x14ac:dyDescent="0.9">
      <c r="B31" s="22"/>
      <c r="C31" s="25"/>
      <c r="D31" s="25"/>
      <c r="E31" s="25"/>
      <c r="F31" s="25"/>
      <c r="G31" s="25"/>
      <c r="H31" s="25"/>
      <c r="I31" s="25"/>
      <c r="J31" s="29"/>
      <c r="K31" s="30"/>
    </row>
    <row r="32" spans="2:11" x14ac:dyDescent="0.9">
      <c r="B32" s="22"/>
      <c r="C32" s="22"/>
      <c r="D32" s="22"/>
      <c r="E32" s="22"/>
      <c r="F32" s="22"/>
      <c r="G32" s="25"/>
      <c r="H32" s="25"/>
      <c r="I32" s="25"/>
      <c r="J32" s="30"/>
      <c r="K32" s="24"/>
    </row>
    <row r="33" spans="2:11" x14ac:dyDescent="0.9">
      <c r="B33" s="24"/>
      <c r="C33" s="23"/>
      <c r="D33" s="23"/>
      <c r="E33" s="25"/>
      <c r="F33" s="25"/>
      <c r="G33" s="25"/>
      <c r="H33" s="25"/>
      <c r="I33" s="25"/>
      <c r="J33" s="25"/>
      <c r="K33" s="24"/>
    </row>
    <row r="34" spans="2:11" ht="23" x14ac:dyDescent="0.9">
      <c r="B34" s="120" t="s">
        <v>127</v>
      </c>
      <c r="C34" s="120"/>
      <c r="D34" s="120"/>
      <c r="E34" s="120"/>
      <c r="F34" s="120"/>
      <c r="G34" s="120"/>
      <c r="H34" s="120"/>
      <c r="I34" s="120"/>
      <c r="J34" s="120"/>
      <c r="K34" s="24"/>
    </row>
    <row r="35" spans="2:11" x14ac:dyDescent="0.9">
      <c r="B35" s="23"/>
      <c r="C35" s="23"/>
      <c r="D35" s="23"/>
      <c r="E35" s="25"/>
      <c r="F35" s="25"/>
      <c r="G35" s="25"/>
      <c r="H35" s="25"/>
      <c r="I35" s="25"/>
      <c r="J35" s="25"/>
      <c r="K35" s="24"/>
    </row>
    <row r="36" spans="2:11" s="32" customFormat="1" ht="29.15" customHeight="1" x14ac:dyDescent="0.9">
      <c r="B36" s="27" t="s">
        <v>0</v>
      </c>
      <c r="C36" s="121" t="s">
        <v>1</v>
      </c>
      <c r="D36" s="121"/>
      <c r="E36" s="121"/>
      <c r="F36" s="121" t="s">
        <v>2</v>
      </c>
      <c r="G36" s="121"/>
      <c r="H36" s="16" t="s">
        <v>3</v>
      </c>
      <c r="I36" s="16" t="s">
        <v>4</v>
      </c>
      <c r="J36" s="16" t="s">
        <v>128</v>
      </c>
      <c r="K36" s="16" t="s">
        <v>129</v>
      </c>
    </row>
    <row r="37" spans="2:11" s="32" customFormat="1" ht="162" customHeight="1" x14ac:dyDescent="0.9">
      <c r="B37" s="33">
        <v>1</v>
      </c>
      <c r="C37" s="116" t="s">
        <v>162</v>
      </c>
      <c r="D37" s="116"/>
      <c r="E37" s="116"/>
      <c r="F37" s="117" t="s">
        <v>6</v>
      </c>
      <c r="G37" s="117"/>
      <c r="H37" s="34" t="s">
        <v>130</v>
      </c>
      <c r="I37" s="35">
        <v>0</v>
      </c>
      <c r="J37" s="36"/>
      <c r="K37" s="33"/>
    </row>
    <row r="38" spans="2:11" s="32" customFormat="1" ht="209.5" customHeight="1" x14ac:dyDescent="0.9">
      <c r="B38" s="33">
        <v>2</v>
      </c>
      <c r="C38" s="116" t="s">
        <v>163</v>
      </c>
      <c r="D38" s="116"/>
      <c r="E38" s="116"/>
      <c r="F38" s="117" t="s">
        <v>8</v>
      </c>
      <c r="G38" s="117"/>
      <c r="H38" s="33" t="s">
        <v>9</v>
      </c>
      <c r="I38" s="33">
        <v>0</v>
      </c>
      <c r="J38" s="36"/>
      <c r="K38" s="33"/>
    </row>
    <row r="39" spans="2:11" s="32" customFormat="1" ht="236.5" customHeight="1" x14ac:dyDescent="0.9">
      <c r="B39" s="33">
        <v>3</v>
      </c>
      <c r="C39" s="116" t="s">
        <v>164</v>
      </c>
      <c r="D39" s="116"/>
      <c r="E39" s="116"/>
      <c r="F39" s="117" t="s">
        <v>10</v>
      </c>
      <c r="G39" s="117"/>
      <c r="H39" s="33" t="s">
        <v>11</v>
      </c>
      <c r="I39" s="33">
        <v>0</v>
      </c>
      <c r="J39" s="36"/>
      <c r="K39" s="33"/>
    </row>
    <row r="40" spans="2:11" s="32" customFormat="1" ht="195" customHeight="1" x14ac:dyDescent="0.9">
      <c r="B40" s="33">
        <v>4</v>
      </c>
      <c r="C40" s="116" t="s">
        <v>165</v>
      </c>
      <c r="D40" s="116"/>
      <c r="E40" s="116"/>
      <c r="F40" s="117" t="s">
        <v>12</v>
      </c>
      <c r="G40" s="117"/>
      <c r="H40" s="33" t="s">
        <v>13</v>
      </c>
      <c r="I40" s="33">
        <v>0</v>
      </c>
      <c r="J40" s="36"/>
      <c r="K40" s="33"/>
    </row>
    <row r="41" spans="2:11" s="32" customFormat="1" ht="88.4" customHeight="1" x14ac:dyDescent="0.9">
      <c r="B41" s="33">
        <v>5</v>
      </c>
      <c r="C41" s="116" t="s">
        <v>166</v>
      </c>
      <c r="D41" s="116"/>
      <c r="E41" s="116"/>
      <c r="F41" s="117" t="s">
        <v>14</v>
      </c>
      <c r="G41" s="117"/>
      <c r="H41" s="33" t="s">
        <v>9</v>
      </c>
      <c r="I41" s="35">
        <f>J16</f>
        <v>0</v>
      </c>
      <c r="J41" s="36"/>
      <c r="K41" s="33"/>
    </row>
    <row r="42" spans="2:11" s="32" customFormat="1" ht="272.5" customHeight="1" x14ac:dyDescent="0.9">
      <c r="B42" s="33">
        <v>6</v>
      </c>
      <c r="C42" s="116" t="s">
        <v>167</v>
      </c>
      <c r="D42" s="116"/>
      <c r="E42" s="116"/>
      <c r="F42" s="117" t="s">
        <v>15</v>
      </c>
      <c r="G42" s="117"/>
      <c r="H42" s="34" t="s">
        <v>16</v>
      </c>
      <c r="I42" s="35">
        <f>J92</f>
        <v>384</v>
      </c>
      <c r="J42" s="36"/>
      <c r="K42" s="33"/>
    </row>
    <row r="43" spans="2:11" s="32" customFormat="1" ht="192" customHeight="1" x14ac:dyDescent="0.9">
      <c r="B43" s="33">
        <v>7</v>
      </c>
      <c r="C43" s="116" t="s">
        <v>168</v>
      </c>
      <c r="D43" s="116"/>
      <c r="E43" s="116"/>
      <c r="F43" s="117" t="s">
        <v>17</v>
      </c>
      <c r="G43" s="117"/>
      <c r="H43" s="34" t="s">
        <v>18</v>
      </c>
      <c r="I43" s="33">
        <v>0</v>
      </c>
      <c r="J43" s="36"/>
      <c r="K43" s="33"/>
    </row>
    <row r="44" spans="2:11" s="32" customFormat="1" ht="232.75" customHeight="1" x14ac:dyDescent="0.9">
      <c r="B44" s="33">
        <v>8</v>
      </c>
      <c r="C44" s="116" t="s">
        <v>169</v>
      </c>
      <c r="D44" s="116"/>
      <c r="E44" s="116"/>
      <c r="F44" s="117" t="s">
        <v>161</v>
      </c>
      <c r="G44" s="117"/>
      <c r="H44" s="34" t="s">
        <v>20</v>
      </c>
      <c r="I44" s="33">
        <v>0</v>
      </c>
      <c r="J44" s="36"/>
      <c r="K44" s="33"/>
    </row>
    <row r="45" spans="2:11" s="32" customFormat="1" ht="292.5" customHeight="1" x14ac:dyDescent="0.9">
      <c r="B45" s="33">
        <v>9</v>
      </c>
      <c r="C45" s="116" t="s">
        <v>170</v>
      </c>
      <c r="D45" s="116"/>
      <c r="E45" s="116"/>
      <c r="F45" s="117" t="s">
        <v>21</v>
      </c>
      <c r="G45" s="117"/>
      <c r="H45" s="34" t="s">
        <v>22</v>
      </c>
      <c r="I45" s="33">
        <v>0</v>
      </c>
      <c r="J45" s="36"/>
      <c r="K45" s="33"/>
    </row>
    <row r="46" spans="2:11" s="32" customFormat="1" ht="262.64999999999998" customHeight="1" x14ac:dyDescent="0.9">
      <c r="B46" s="33">
        <v>10</v>
      </c>
      <c r="C46" s="116" t="s">
        <v>171</v>
      </c>
      <c r="D46" s="116"/>
      <c r="E46" s="116"/>
      <c r="F46" s="117" t="s">
        <v>23</v>
      </c>
      <c r="G46" s="117"/>
      <c r="H46" s="34" t="s">
        <v>22</v>
      </c>
      <c r="I46" s="33">
        <v>0</v>
      </c>
      <c r="J46" s="36"/>
      <c r="K46" s="33"/>
    </row>
    <row r="47" spans="2:11" s="32" customFormat="1" ht="249" customHeight="1" x14ac:dyDescent="0.9">
      <c r="B47" s="33">
        <v>11</v>
      </c>
      <c r="C47" s="116" t="s">
        <v>172</v>
      </c>
      <c r="D47" s="116"/>
      <c r="E47" s="116"/>
      <c r="F47" s="117" t="s">
        <v>24</v>
      </c>
      <c r="G47" s="117"/>
      <c r="H47" s="34" t="s">
        <v>22</v>
      </c>
      <c r="I47" s="33">
        <v>0</v>
      </c>
      <c r="J47" s="36"/>
      <c r="K47" s="33"/>
    </row>
    <row r="48" spans="2:11" s="32" customFormat="1" ht="145.65" customHeight="1" x14ac:dyDescent="0.9">
      <c r="B48" s="33">
        <v>12</v>
      </c>
      <c r="C48" s="116" t="s">
        <v>173</v>
      </c>
      <c r="D48" s="116"/>
      <c r="E48" s="116"/>
      <c r="F48" s="117" t="s">
        <v>25</v>
      </c>
      <c r="G48" s="117"/>
      <c r="H48" s="34" t="s">
        <v>22</v>
      </c>
      <c r="I48" s="33">
        <v>0</v>
      </c>
      <c r="J48" s="36"/>
      <c r="K48" s="33"/>
    </row>
    <row r="49" spans="2:11" s="32" customFormat="1" ht="282.64999999999998" customHeight="1" x14ac:dyDescent="0.9">
      <c r="B49" s="33">
        <v>13</v>
      </c>
      <c r="C49" s="116" t="s">
        <v>174</v>
      </c>
      <c r="D49" s="116"/>
      <c r="E49" s="116"/>
      <c r="F49" s="117" t="s">
        <v>26</v>
      </c>
      <c r="G49" s="117"/>
      <c r="H49" s="34" t="s">
        <v>22</v>
      </c>
      <c r="I49" s="33">
        <f>J17</f>
        <v>124</v>
      </c>
      <c r="J49" s="36"/>
      <c r="K49" s="33"/>
    </row>
    <row r="50" spans="2:11" s="32" customFormat="1" ht="166.75" customHeight="1" x14ac:dyDescent="0.9">
      <c r="B50" s="33">
        <v>14</v>
      </c>
      <c r="C50" s="116" t="s">
        <v>175</v>
      </c>
      <c r="D50" s="116"/>
      <c r="E50" s="116"/>
      <c r="F50" s="117" t="s">
        <v>27</v>
      </c>
      <c r="G50" s="117"/>
      <c r="H50" s="34" t="s">
        <v>22</v>
      </c>
      <c r="I50" s="33">
        <v>0</v>
      </c>
      <c r="J50" s="36"/>
      <c r="K50" s="33"/>
    </row>
    <row r="51" spans="2:11" s="32" customFormat="1" ht="270.64999999999998" customHeight="1" x14ac:dyDescent="0.9">
      <c r="B51" s="33">
        <v>15</v>
      </c>
      <c r="C51" s="116" t="s">
        <v>176</v>
      </c>
      <c r="D51" s="116"/>
      <c r="E51" s="116"/>
      <c r="F51" s="117" t="s">
        <v>28</v>
      </c>
      <c r="G51" s="117"/>
      <c r="H51" s="33" t="s">
        <v>9</v>
      </c>
      <c r="I51" s="33"/>
      <c r="J51" s="36"/>
      <c r="K51" s="33"/>
    </row>
    <row r="52" spans="2:11" s="32" customFormat="1" ht="267" customHeight="1" x14ac:dyDescent="0.9">
      <c r="B52" s="33">
        <v>16</v>
      </c>
      <c r="C52" s="116" t="s">
        <v>177</v>
      </c>
      <c r="D52" s="116"/>
      <c r="E52" s="116"/>
      <c r="F52" s="117" t="s">
        <v>29</v>
      </c>
      <c r="G52" s="117"/>
      <c r="H52" s="33" t="s">
        <v>13</v>
      </c>
      <c r="I52" s="33">
        <v>0</v>
      </c>
      <c r="J52" s="36"/>
      <c r="K52" s="33"/>
    </row>
    <row r="53" spans="2:11" s="32" customFormat="1" ht="52.75" customHeight="1" x14ac:dyDescent="0.9">
      <c r="B53" s="33">
        <v>17</v>
      </c>
      <c r="C53" s="113" t="s">
        <v>131</v>
      </c>
      <c r="D53" s="113"/>
      <c r="E53" s="113"/>
      <c r="F53" s="117" t="s">
        <v>132</v>
      </c>
      <c r="G53" s="117"/>
      <c r="H53" s="37"/>
      <c r="I53" s="33">
        <v>0</v>
      </c>
      <c r="J53" s="36"/>
      <c r="K53" s="33"/>
    </row>
    <row r="54" spans="2:11" s="32" customFormat="1" ht="87" customHeight="1" x14ac:dyDescent="0.9">
      <c r="B54" s="33">
        <v>18</v>
      </c>
      <c r="C54" s="116" t="s">
        <v>178</v>
      </c>
      <c r="D54" s="116"/>
      <c r="E54" s="116"/>
      <c r="F54" s="117" t="s">
        <v>30</v>
      </c>
      <c r="G54" s="117"/>
      <c r="H54" s="33" t="s">
        <v>9</v>
      </c>
      <c r="I54" s="33">
        <v>0</v>
      </c>
      <c r="J54" s="36"/>
      <c r="K54" s="33"/>
    </row>
    <row r="55" spans="2:11" s="32" customFormat="1" ht="163.4" customHeight="1" x14ac:dyDescent="0.9">
      <c r="B55" s="33">
        <v>19</v>
      </c>
      <c r="C55" s="116" t="s">
        <v>179</v>
      </c>
      <c r="D55" s="116"/>
      <c r="E55" s="116"/>
      <c r="F55" s="117" t="s">
        <v>31</v>
      </c>
      <c r="G55" s="117"/>
      <c r="H55" s="33" t="s">
        <v>9</v>
      </c>
      <c r="I55" s="35">
        <v>0</v>
      </c>
      <c r="J55" s="36"/>
      <c r="K55" s="23"/>
    </row>
    <row r="56" spans="2:11" s="32" customFormat="1" ht="122.4" customHeight="1" x14ac:dyDescent="0.9">
      <c r="B56" s="33">
        <v>20</v>
      </c>
      <c r="C56" s="116" t="s">
        <v>180</v>
      </c>
      <c r="D56" s="116"/>
      <c r="E56" s="116"/>
      <c r="F56" s="117" t="s">
        <v>32</v>
      </c>
      <c r="G56" s="117"/>
      <c r="H56" s="33" t="s">
        <v>9</v>
      </c>
      <c r="I56" s="32">
        <f>J20</f>
        <v>0</v>
      </c>
      <c r="J56" s="36"/>
      <c r="K56" s="33"/>
    </row>
    <row r="57" spans="2:11" s="32" customFormat="1" ht="103.75" customHeight="1" x14ac:dyDescent="0.9">
      <c r="B57" s="33">
        <v>21</v>
      </c>
      <c r="C57" s="116" t="s">
        <v>181</v>
      </c>
      <c r="D57" s="116"/>
      <c r="E57" s="116"/>
      <c r="F57" s="117" t="s">
        <v>33</v>
      </c>
      <c r="G57" s="117"/>
      <c r="H57" s="33" t="s">
        <v>9</v>
      </c>
      <c r="I57" s="33">
        <f>J18</f>
        <v>216</v>
      </c>
      <c r="J57" s="36"/>
      <c r="K57" s="33"/>
    </row>
    <row r="58" spans="2:11" s="32" customFormat="1" ht="214.75" customHeight="1" x14ac:dyDescent="0.9">
      <c r="B58" s="33">
        <v>22</v>
      </c>
      <c r="C58" s="116" t="s">
        <v>182</v>
      </c>
      <c r="D58" s="116"/>
      <c r="E58" s="116"/>
      <c r="F58" s="117" t="s">
        <v>34</v>
      </c>
      <c r="G58" s="117"/>
      <c r="H58" s="33" t="s">
        <v>9</v>
      </c>
      <c r="I58" s="33">
        <v>0</v>
      </c>
      <c r="J58" s="36"/>
      <c r="K58" s="33"/>
    </row>
    <row r="59" spans="2:11" s="32" customFormat="1" ht="32.15" customHeight="1" x14ac:dyDescent="0.9">
      <c r="B59" s="33">
        <v>23</v>
      </c>
      <c r="C59" s="113" t="s">
        <v>133</v>
      </c>
      <c r="D59" s="113"/>
      <c r="E59" s="113"/>
      <c r="F59" s="117"/>
      <c r="G59" s="117"/>
      <c r="H59" s="26"/>
      <c r="I59" s="33">
        <v>0</v>
      </c>
      <c r="J59" s="36"/>
      <c r="K59" s="33"/>
    </row>
    <row r="60" spans="2:11" s="32" customFormat="1" ht="64.400000000000006" customHeight="1" x14ac:dyDescent="0.9">
      <c r="B60" s="33">
        <v>24</v>
      </c>
      <c r="C60" s="116" t="s">
        <v>183</v>
      </c>
      <c r="D60" s="116"/>
      <c r="E60" s="116"/>
      <c r="F60" s="117" t="s">
        <v>35</v>
      </c>
      <c r="G60" s="117"/>
      <c r="H60" s="33"/>
      <c r="I60" s="33"/>
      <c r="J60" s="36"/>
      <c r="K60" s="24"/>
    </row>
    <row r="61" spans="2:11" s="32" customFormat="1" ht="102.65" customHeight="1" x14ac:dyDescent="0.9">
      <c r="B61" s="33">
        <v>25</v>
      </c>
      <c r="C61" s="116" t="s">
        <v>184</v>
      </c>
      <c r="D61" s="116"/>
      <c r="E61" s="116"/>
      <c r="F61" s="117" t="s">
        <v>36</v>
      </c>
      <c r="G61" s="117"/>
      <c r="H61" s="34" t="s">
        <v>22</v>
      </c>
      <c r="I61" s="35">
        <f>J19</f>
        <v>0</v>
      </c>
      <c r="J61" s="36"/>
      <c r="K61" s="23"/>
    </row>
    <row r="62" spans="2:11" s="32" customFormat="1" ht="216.65" customHeight="1" x14ac:dyDescent="0.9">
      <c r="B62" s="33">
        <v>26</v>
      </c>
      <c r="C62" s="116" t="s">
        <v>185</v>
      </c>
      <c r="D62" s="116"/>
      <c r="E62" s="116"/>
      <c r="F62" s="117" t="s">
        <v>37</v>
      </c>
      <c r="G62" s="117"/>
      <c r="H62" s="34" t="s">
        <v>22</v>
      </c>
      <c r="I62" s="33">
        <v>0</v>
      </c>
      <c r="J62" s="36"/>
      <c r="K62" s="33"/>
    </row>
    <row r="63" spans="2:11" s="32" customFormat="1" ht="180.65" customHeight="1" x14ac:dyDescent="0.9">
      <c r="B63" s="33">
        <v>27</v>
      </c>
      <c r="C63" s="116" t="s">
        <v>186</v>
      </c>
      <c r="D63" s="116"/>
      <c r="E63" s="116"/>
      <c r="F63" s="117" t="s">
        <v>38</v>
      </c>
      <c r="G63" s="117"/>
      <c r="H63" s="34" t="s">
        <v>9</v>
      </c>
      <c r="I63" s="33">
        <v>0</v>
      </c>
      <c r="J63" s="36"/>
      <c r="K63" s="33"/>
    </row>
    <row r="64" spans="2:11" s="32" customFormat="1" ht="153" customHeight="1" x14ac:dyDescent="0.9">
      <c r="B64" s="33">
        <v>28</v>
      </c>
      <c r="C64" s="116" t="s">
        <v>39</v>
      </c>
      <c r="D64" s="116"/>
      <c r="E64" s="116"/>
      <c r="F64" s="117" t="s">
        <v>40</v>
      </c>
      <c r="G64" s="117"/>
      <c r="H64" s="34" t="s">
        <v>9</v>
      </c>
      <c r="I64" s="33">
        <v>0</v>
      </c>
      <c r="J64" s="36"/>
      <c r="K64" s="33"/>
    </row>
    <row r="65" spans="2:11" s="32" customFormat="1" ht="111.65" customHeight="1" x14ac:dyDescent="0.9">
      <c r="B65" s="33">
        <v>29</v>
      </c>
      <c r="C65" s="116" t="s">
        <v>187</v>
      </c>
      <c r="D65" s="116"/>
      <c r="E65" s="116"/>
      <c r="F65" s="117" t="s">
        <v>41</v>
      </c>
      <c r="G65" s="117"/>
      <c r="H65" s="34" t="s">
        <v>9</v>
      </c>
      <c r="I65" s="35">
        <v>0</v>
      </c>
      <c r="J65" s="36"/>
      <c r="K65" s="33"/>
    </row>
    <row r="66" spans="2:11" s="32" customFormat="1" ht="241.75" customHeight="1" x14ac:dyDescent="0.9">
      <c r="B66" s="33">
        <v>30</v>
      </c>
      <c r="C66" s="116" t="s">
        <v>188</v>
      </c>
      <c r="D66" s="116"/>
      <c r="E66" s="116"/>
      <c r="F66" s="117" t="s">
        <v>42</v>
      </c>
      <c r="G66" s="117"/>
      <c r="H66" s="34" t="s">
        <v>22</v>
      </c>
      <c r="I66" s="35">
        <f>I67</f>
        <v>0</v>
      </c>
      <c r="J66" s="36"/>
      <c r="K66" s="33"/>
    </row>
    <row r="67" spans="2:11" s="32" customFormat="1" ht="249" customHeight="1" x14ac:dyDescent="0.9">
      <c r="B67" s="33">
        <v>31</v>
      </c>
      <c r="C67" s="116" t="s">
        <v>134</v>
      </c>
      <c r="D67" s="116"/>
      <c r="E67" s="116"/>
      <c r="F67" s="117" t="s">
        <v>43</v>
      </c>
      <c r="G67" s="117"/>
      <c r="H67" s="34" t="s">
        <v>44</v>
      </c>
      <c r="I67" s="35">
        <f>J108</f>
        <v>0</v>
      </c>
      <c r="J67" s="36"/>
      <c r="K67" s="33"/>
    </row>
    <row r="68" spans="2:11" s="32" customFormat="1" ht="138" customHeight="1" x14ac:dyDescent="0.9">
      <c r="B68" s="33">
        <v>32</v>
      </c>
      <c r="C68" s="116" t="s">
        <v>189</v>
      </c>
      <c r="D68" s="116"/>
      <c r="E68" s="116"/>
      <c r="F68" s="117" t="s">
        <v>45</v>
      </c>
      <c r="G68" s="117"/>
      <c r="H68" s="34" t="s">
        <v>46</v>
      </c>
      <c r="I68" s="35">
        <f>J99</f>
        <v>0</v>
      </c>
      <c r="J68" s="36"/>
      <c r="K68" s="33"/>
    </row>
    <row r="69" spans="2:11" s="32" customFormat="1" ht="166.75" customHeight="1" x14ac:dyDescent="0.9">
      <c r="B69" s="33">
        <v>33</v>
      </c>
      <c r="C69" s="116" t="s">
        <v>190</v>
      </c>
      <c r="D69" s="116"/>
      <c r="E69" s="116"/>
      <c r="F69" s="117" t="s">
        <v>47</v>
      </c>
      <c r="G69" s="117"/>
      <c r="H69" s="34" t="s">
        <v>44</v>
      </c>
      <c r="I69" s="35">
        <f>J103</f>
        <v>0</v>
      </c>
      <c r="J69" s="36"/>
      <c r="K69" s="33"/>
    </row>
    <row r="70" spans="2:11" s="32" customFormat="1" ht="165" customHeight="1" x14ac:dyDescent="0.9">
      <c r="B70" s="33">
        <v>34</v>
      </c>
      <c r="C70" s="116" t="s">
        <v>191</v>
      </c>
      <c r="D70" s="116"/>
      <c r="E70" s="116"/>
      <c r="F70" s="117" t="s">
        <v>48</v>
      </c>
      <c r="G70" s="117"/>
      <c r="H70" s="34" t="s">
        <v>20</v>
      </c>
      <c r="I70" s="33">
        <v>0</v>
      </c>
      <c r="J70" s="36"/>
      <c r="K70" s="33"/>
    </row>
    <row r="71" spans="2:11" s="32" customFormat="1" ht="409.5" customHeight="1" x14ac:dyDescent="0.9">
      <c r="B71" s="33">
        <v>35</v>
      </c>
      <c r="C71" s="116" t="s">
        <v>192</v>
      </c>
      <c r="D71" s="116"/>
      <c r="E71" s="116"/>
      <c r="F71" s="117" t="s">
        <v>49</v>
      </c>
      <c r="G71" s="117"/>
      <c r="H71" s="34" t="s">
        <v>16</v>
      </c>
      <c r="I71" s="33">
        <v>0</v>
      </c>
      <c r="J71" s="36"/>
      <c r="K71" s="33"/>
    </row>
    <row r="72" spans="2:11" s="32" customFormat="1" ht="201" customHeight="1" x14ac:dyDescent="0.9">
      <c r="B72" s="33">
        <v>36</v>
      </c>
      <c r="C72" s="116" t="s">
        <v>193</v>
      </c>
      <c r="D72" s="116"/>
      <c r="E72" s="116"/>
      <c r="F72" s="117" t="s">
        <v>50</v>
      </c>
      <c r="G72" s="117"/>
      <c r="H72" s="33" t="s">
        <v>13</v>
      </c>
      <c r="I72" s="33">
        <v>0</v>
      </c>
      <c r="J72" s="36"/>
      <c r="K72" s="33"/>
    </row>
    <row r="73" spans="2:11" s="32" customFormat="1" ht="201" customHeight="1" x14ac:dyDescent="0.9">
      <c r="B73" s="33">
        <v>37</v>
      </c>
      <c r="C73" s="116" t="s">
        <v>194</v>
      </c>
      <c r="D73" s="116"/>
      <c r="E73" s="116"/>
      <c r="F73" s="117" t="s">
        <v>51</v>
      </c>
      <c r="G73" s="117"/>
      <c r="H73" s="33" t="s">
        <v>13</v>
      </c>
      <c r="I73" s="33">
        <v>0</v>
      </c>
      <c r="J73" s="36"/>
      <c r="K73" s="33"/>
    </row>
    <row r="74" spans="2:11" s="32" customFormat="1" ht="141" customHeight="1" x14ac:dyDescent="0.9">
      <c r="B74" s="33">
        <v>38</v>
      </c>
      <c r="C74" s="116" t="s">
        <v>52</v>
      </c>
      <c r="D74" s="116"/>
      <c r="E74" s="116"/>
      <c r="F74" s="118" t="s">
        <v>53</v>
      </c>
      <c r="G74" s="118"/>
      <c r="H74" s="33" t="s">
        <v>13</v>
      </c>
      <c r="I74" s="30">
        <v>0</v>
      </c>
      <c r="J74" s="36"/>
      <c r="K74" s="33"/>
    </row>
    <row r="75" spans="2:11" s="32" customFormat="1" ht="228.65" customHeight="1" x14ac:dyDescent="0.9">
      <c r="B75" s="33">
        <v>39</v>
      </c>
      <c r="C75" s="116" t="s">
        <v>54</v>
      </c>
      <c r="D75" s="116"/>
      <c r="E75" s="116"/>
      <c r="F75" s="117" t="s">
        <v>55</v>
      </c>
      <c r="G75" s="117"/>
      <c r="H75" s="33" t="s">
        <v>13</v>
      </c>
      <c r="I75" s="30">
        <v>0</v>
      </c>
      <c r="J75" s="36"/>
      <c r="K75" s="33"/>
    </row>
    <row r="76" spans="2:11" s="32" customFormat="1" ht="228.65" customHeight="1" x14ac:dyDescent="0.9">
      <c r="B76" s="33">
        <v>40</v>
      </c>
      <c r="C76" s="107" t="s">
        <v>135</v>
      </c>
      <c r="D76" s="107"/>
      <c r="E76" s="107"/>
      <c r="F76" s="117" t="s">
        <v>57</v>
      </c>
      <c r="G76" s="117"/>
      <c r="H76" s="33" t="s">
        <v>58</v>
      </c>
      <c r="I76" s="30">
        <v>0</v>
      </c>
      <c r="J76" s="36"/>
      <c r="K76" s="33"/>
    </row>
    <row r="77" spans="2:11" s="32" customFormat="1" ht="228.65" customHeight="1" x14ac:dyDescent="0.9">
      <c r="B77" s="33">
        <v>41</v>
      </c>
      <c r="C77" s="116" t="s">
        <v>59</v>
      </c>
      <c r="D77" s="116"/>
      <c r="E77" s="116"/>
      <c r="F77" s="117" t="s">
        <v>60</v>
      </c>
      <c r="G77" s="117"/>
      <c r="H77" s="23" t="s">
        <v>61</v>
      </c>
      <c r="I77" s="33">
        <v>0</v>
      </c>
      <c r="J77" s="36"/>
      <c r="K77" s="33"/>
    </row>
    <row r="78" spans="2:11" s="32" customFormat="1" ht="201" customHeight="1" x14ac:dyDescent="0.9">
      <c r="B78" s="33">
        <v>42</v>
      </c>
      <c r="C78" s="107" t="s">
        <v>62</v>
      </c>
      <c r="D78" s="107"/>
      <c r="E78" s="107"/>
      <c r="F78" s="117" t="s">
        <v>63</v>
      </c>
      <c r="G78" s="117"/>
      <c r="H78" s="23" t="s">
        <v>61</v>
      </c>
      <c r="I78" s="33">
        <v>0</v>
      </c>
      <c r="J78" s="36"/>
      <c r="K78" s="33"/>
    </row>
    <row r="79" spans="2:11" s="32" customFormat="1" ht="145.65" customHeight="1" x14ac:dyDescent="0.9">
      <c r="B79" s="33">
        <v>43</v>
      </c>
      <c r="C79" s="116" t="s">
        <v>136</v>
      </c>
      <c r="D79" s="116"/>
      <c r="E79" s="116"/>
      <c r="F79" s="117" t="s">
        <v>63</v>
      </c>
      <c r="G79" s="117"/>
      <c r="H79" s="23" t="s">
        <v>22</v>
      </c>
      <c r="I79" s="33">
        <v>0</v>
      </c>
      <c r="J79" s="36"/>
      <c r="K79" s="33"/>
    </row>
    <row r="80" spans="2:11" s="32" customFormat="1" ht="161.5" customHeight="1" x14ac:dyDescent="0.9">
      <c r="B80" s="33">
        <v>44</v>
      </c>
      <c r="C80" s="116" t="s">
        <v>137</v>
      </c>
      <c r="D80" s="116"/>
      <c r="E80" s="116"/>
      <c r="F80" s="117" t="s">
        <v>66</v>
      </c>
      <c r="G80" s="117"/>
      <c r="H80" s="23" t="s">
        <v>13</v>
      </c>
      <c r="I80" s="33">
        <v>0</v>
      </c>
      <c r="J80" s="36"/>
      <c r="K80" s="33"/>
    </row>
    <row r="81" spans="2:11" s="32" customFormat="1" ht="161.5" customHeight="1" x14ac:dyDescent="0.9">
      <c r="B81" s="33">
        <v>45</v>
      </c>
      <c r="C81" s="116" t="s">
        <v>71</v>
      </c>
      <c r="D81" s="116"/>
      <c r="E81" s="116"/>
      <c r="F81" s="117" t="s">
        <v>72</v>
      </c>
      <c r="G81" s="117"/>
      <c r="H81" s="23" t="s">
        <v>67</v>
      </c>
      <c r="I81" s="33">
        <v>0</v>
      </c>
      <c r="J81" s="36"/>
      <c r="K81" s="33"/>
    </row>
    <row r="82" spans="2:11" s="32" customFormat="1" ht="136.4" customHeight="1" x14ac:dyDescent="0.9">
      <c r="B82" s="33">
        <v>46</v>
      </c>
      <c r="C82" s="116" t="s">
        <v>138</v>
      </c>
      <c r="D82" s="116"/>
      <c r="E82" s="116"/>
      <c r="F82" s="117" t="s">
        <v>92</v>
      </c>
      <c r="G82" s="117"/>
      <c r="H82" s="23" t="s">
        <v>13</v>
      </c>
      <c r="I82" s="35">
        <v>0</v>
      </c>
      <c r="J82" s="36"/>
      <c r="K82" s="33"/>
    </row>
    <row r="83" spans="2:11" s="32" customFormat="1" ht="168" customHeight="1" x14ac:dyDescent="0.9">
      <c r="B83" s="33">
        <v>47</v>
      </c>
      <c r="C83" s="116" t="s">
        <v>75</v>
      </c>
      <c r="D83" s="116"/>
      <c r="E83" s="116"/>
      <c r="F83" s="117" t="s">
        <v>76</v>
      </c>
      <c r="G83" s="117"/>
      <c r="H83" s="23" t="s">
        <v>58</v>
      </c>
      <c r="I83" s="35">
        <v>0</v>
      </c>
      <c r="J83" s="36"/>
      <c r="K83" s="33">
        <v>0</v>
      </c>
    </row>
    <row r="84" spans="2:11" s="32" customFormat="1" ht="176.4" customHeight="1" x14ac:dyDescent="0.9">
      <c r="B84" s="33">
        <v>48</v>
      </c>
      <c r="C84" s="116" t="s">
        <v>139</v>
      </c>
      <c r="D84" s="116"/>
      <c r="E84" s="116"/>
      <c r="F84" s="108" t="s">
        <v>69</v>
      </c>
      <c r="G84" s="109"/>
      <c r="H84" s="22" t="s">
        <v>140</v>
      </c>
      <c r="I84" s="22">
        <v>0</v>
      </c>
      <c r="J84" s="38"/>
      <c r="K84" s="38"/>
    </row>
    <row r="85" spans="2:11" s="32" customFormat="1" ht="162.65" customHeight="1" x14ac:dyDescent="0.9">
      <c r="B85" s="33">
        <v>49</v>
      </c>
      <c r="C85" s="107" t="s">
        <v>73</v>
      </c>
      <c r="D85" s="107"/>
      <c r="E85" s="107"/>
      <c r="F85" s="108" t="s">
        <v>141</v>
      </c>
      <c r="G85" s="109"/>
      <c r="H85" s="22" t="s">
        <v>11</v>
      </c>
      <c r="I85" s="22">
        <f>J20</f>
        <v>0</v>
      </c>
      <c r="J85" s="22"/>
      <c r="K85" s="22"/>
    </row>
    <row r="86" spans="2:11" s="32" customFormat="1" ht="196.4" customHeight="1" x14ac:dyDescent="0.9">
      <c r="B86" s="33">
        <v>50</v>
      </c>
      <c r="C86" s="107" t="s">
        <v>81</v>
      </c>
      <c r="D86" s="107"/>
      <c r="E86" s="107"/>
      <c r="F86" s="108" t="s">
        <v>94</v>
      </c>
      <c r="G86" s="109"/>
      <c r="H86" s="22" t="s">
        <v>140</v>
      </c>
      <c r="I86" s="22">
        <v>0</v>
      </c>
      <c r="J86" s="22"/>
      <c r="K86" s="22"/>
    </row>
    <row r="87" spans="2:11" s="32" customFormat="1" ht="23" x14ac:dyDescent="0.95">
      <c r="B87" s="110" t="s">
        <v>142</v>
      </c>
      <c r="C87" s="111"/>
      <c r="D87" s="112"/>
      <c r="E87" s="39" t="s">
        <v>143</v>
      </c>
      <c r="F87" s="39"/>
      <c r="G87" s="39" t="s">
        <v>144</v>
      </c>
      <c r="H87" s="39" t="s">
        <v>145</v>
      </c>
      <c r="I87" s="37" t="s">
        <v>146</v>
      </c>
      <c r="J87" s="39" t="s">
        <v>4</v>
      </c>
      <c r="K87" s="39" t="s">
        <v>3</v>
      </c>
    </row>
    <row r="88" spans="2:11" s="32" customFormat="1" ht="23" x14ac:dyDescent="0.95">
      <c r="B88" s="37"/>
      <c r="C88" s="37"/>
      <c r="D88" s="37"/>
      <c r="E88" s="39"/>
      <c r="F88" s="39"/>
      <c r="G88" s="39"/>
      <c r="H88" s="39"/>
      <c r="I88" s="37"/>
      <c r="J88" s="39"/>
      <c r="K88" s="39"/>
    </row>
    <row r="89" spans="2:11" s="32" customFormat="1" ht="14.4" customHeight="1" x14ac:dyDescent="0.95">
      <c r="B89" s="40"/>
      <c r="C89" s="37"/>
      <c r="D89" s="37"/>
      <c r="E89" s="39"/>
      <c r="F89" s="39"/>
      <c r="G89" s="39"/>
      <c r="H89" s="39"/>
      <c r="I89" s="37"/>
      <c r="J89" s="39"/>
      <c r="K89" s="39"/>
    </row>
    <row r="90" spans="2:11" s="32" customFormat="1" ht="23" x14ac:dyDescent="0.95">
      <c r="B90" s="113" t="s">
        <v>147</v>
      </c>
      <c r="C90" s="113"/>
      <c r="D90" s="113"/>
      <c r="E90" s="113"/>
      <c r="F90" s="41"/>
      <c r="G90" s="41"/>
      <c r="H90" s="41"/>
      <c r="I90" s="34"/>
      <c r="J90" s="40"/>
      <c r="K90" s="39"/>
    </row>
    <row r="91" spans="2:11" s="32" customFormat="1" ht="23" x14ac:dyDescent="0.95">
      <c r="B91" s="114" t="s">
        <v>119</v>
      </c>
      <c r="C91" s="114"/>
      <c r="D91" s="114"/>
      <c r="E91" s="37">
        <v>16</v>
      </c>
      <c r="F91" s="41"/>
      <c r="G91" s="34">
        <v>2</v>
      </c>
      <c r="H91" s="34">
        <v>2</v>
      </c>
      <c r="I91" s="42">
        <v>6</v>
      </c>
      <c r="J91" s="43">
        <f>I91*H91*G91*E91</f>
        <v>384</v>
      </c>
      <c r="K91" s="39"/>
    </row>
    <row r="92" spans="2:11" s="32" customFormat="1" ht="23" x14ac:dyDescent="0.95">
      <c r="B92" s="115" t="s">
        <v>148</v>
      </c>
      <c r="C92" s="115"/>
      <c r="D92" s="115"/>
      <c r="E92" s="31"/>
      <c r="F92" s="41"/>
      <c r="G92" s="41"/>
      <c r="H92" s="41"/>
      <c r="I92" s="42"/>
      <c r="J92" s="43">
        <f>SUM(J91:J91)</f>
        <v>384</v>
      </c>
      <c r="K92" s="34" t="s">
        <v>16</v>
      </c>
    </row>
    <row r="93" spans="2:11" s="32" customFormat="1" ht="23" x14ac:dyDescent="0.95">
      <c r="B93" s="34"/>
      <c r="C93" s="44"/>
      <c r="D93" s="34"/>
      <c r="E93" s="31"/>
      <c r="F93" s="41"/>
      <c r="G93" s="41"/>
      <c r="H93" s="41"/>
      <c r="I93" s="42"/>
      <c r="J93" s="34"/>
      <c r="K93" s="34"/>
    </row>
    <row r="94" spans="2:11" s="32" customFormat="1" x14ac:dyDescent="0.9">
      <c r="B94" s="24"/>
      <c r="C94" s="23"/>
      <c r="D94" s="23"/>
      <c r="E94" s="25"/>
      <c r="F94" s="25"/>
      <c r="G94" s="25"/>
      <c r="H94" s="25"/>
      <c r="I94" s="23"/>
      <c r="J94" s="25"/>
      <c r="K94" s="24"/>
    </row>
    <row r="95" spans="2:11" s="32" customFormat="1" x14ac:dyDescent="0.9">
      <c r="B95" s="104" t="s">
        <v>149</v>
      </c>
      <c r="C95" s="104"/>
      <c r="D95" s="104"/>
      <c r="E95" s="45"/>
      <c r="F95" s="45"/>
      <c r="G95" s="25"/>
      <c r="H95" s="25"/>
      <c r="I95" s="23"/>
      <c r="J95" s="25"/>
      <c r="K95" s="24"/>
    </row>
    <row r="96" spans="2:11" s="32" customFormat="1" x14ac:dyDescent="0.9">
      <c r="B96" s="101" t="s">
        <v>150</v>
      </c>
      <c r="C96" s="101"/>
      <c r="D96" s="101"/>
      <c r="E96" s="46"/>
      <c r="F96" s="46"/>
      <c r="G96" s="25"/>
      <c r="H96" s="25"/>
      <c r="I96" s="23"/>
      <c r="J96" s="47">
        <f>J24</f>
        <v>0</v>
      </c>
      <c r="K96" s="24"/>
    </row>
    <row r="97" spans="1:30" s="32" customFormat="1" x14ac:dyDescent="0.9">
      <c r="B97" s="101" t="s">
        <v>151</v>
      </c>
      <c r="C97" s="101"/>
      <c r="D97" s="101"/>
      <c r="E97" s="46"/>
      <c r="F97" s="46"/>
      <c r="G97" s="25"/>
      <c r="H97" s="25"/>
      <c r="I97" s="23"/>
      <c r="J97" s="47">
        <f>J96*0.1</f>
        <v>0</v>
      </c>
      <c r="K97" s="24"/>
    </row>
    <row r="98" spans="1:30" s="32" customFormat="1" x14ac:dyDescent="0.9">
      <c r="B98" s="105" t="s">
        <v>148</v>
      </c>
      <c r="C98" s="105"/>
      <c r="D98" s="105"/>
      <c r="E98" s="46"/>
      <c r="F98" s="46"/>
      <c r="G98" s="25"/>
      <c r="H98" s="25"/>
      <c r="I98" s="23"/>
      <c r="J98" s="47">
        <f>SUM(J96:J97)</f>
        <v>0</v>
      </c>
      <c r="K98" s="23" t="s">
        <v>20</v>
      </c>
    </row>
    <row r="99" spans="1:30" s="32" customFormat="1" x14ac:dyDescent="0.9">
      <c r="B99" s="105" t="s">
        <v>148</v>
      </c>
      <c r="C99" s="105"/>
      <c r="D99" s="105"/>
      <c r="E99" s="46"/>
      <c r="F99" s="46"/>
      <c r="G99" s="25"/>
      <c r="H99" s="25"/>
      <c r="I99" s="23"/>
      <c r="J99" s="47">
        <f>ROUND(J98,0)</f>
        <v>0</v>
      </c>
      <c r="K99" s="23" t="s">
        <v>20</v>
      </c>
    </row>
    <row r="100" spans="1:30" s="32" customFormat="1" x14ac:dyDescent="0.9">
      <c r="B100" s="104" t="s">
        <v>152</v>
      </c>
      <c r="C100" s="104"/>
      <c r="D100" s="104"/>
      <c r="E100" s="15"/>
      <c r="F100" s="25"/>
      <c r="G100" s="25"/>
      <c r="H100" s="25"/>
      <c r="I100" s="30"/>
      <c r="J100" s="23"/>
      <c r="K100" s="23"/>
    </row>
    <row r="101" spans="1:30" s="32" customFormat="1" x14ac:dyDescent="0.9">
      <c r="B101" s="101" t="s">
        <v>153</v>
      </c>
      <c r="C101" s="101"/>
      <c r="D101" s="101"/>
      <c r="E101" s="15"/>
      <c r="F101" s="15"/>
      <c r="G101" s="25"/>
      <c r="H101" s="25"/>
      <c r="I101" s="23"/>
      <c r="J101" s="47">
        <f>J25</f>
        <v>0</v>
      </c>
      <c r="K101" s="23"/>
    </row>
    <row r="102" spans="1:30" s="32" customFormat="1" x14ac:dyDescent="0.9">
      <c r="B102" s="101" t="s">
        <v>151</v>
      </c>
      <c r="C102" s="101"/>
      <c r="D102" s="101"/>
      <c r="E102" s="15"/>
      <c r="F102" s="15"/>
      <c r="G102" s="25"/>
      <c r="H102" s="25"/>
      <c r="I102" s="23"/>
      <c r="J102" s="47">
        <f>J101*0.1</f>
        <v>0</v>
      </c>
      <c r="K102" s="23"/>
    </row>
    <row r="103" spans="1:30" s="32" customFormat="1" x14ac:dyDescent="0.9">
      <c r="B103" s="105" t="s">
        <v>148</v>
      </c>
      <c r="C103" s="105"/>
      <c r="D103" s="105"/>
      <c r="E103" s="15"/>
      <c r="F103" s="15"/>
      <c r="G103" s="25"/>
      <c r="H103" s="25"/>
      <c r="I103" s="23"/>
      <c r="J103" s="47">
        <f>SUM(J101:J102)</f>
        <v>0</v>
      </c>
      <c r="K103" s="23" t="s">
        <v>9</v>
      </c>
    </row>
    <row r="104" spans="1:30" s="32" customFormat="1" x14ac:dyDescent="0.9">
      <c r="B104" s="16"/>
      <c r="C104" s="48"/>
      <c r="D104" s="48"/>
      <c r="E104" s="15"/>
      <c r="F104" s="15"/>
      <c r="G104" s="25"/>
      <c r="H104" s="25"/>
      <c r="I104" s="23"/>
      <c r="J104" s="47"/>
      <c r="K104" s="23"/>
    </row>
    <row r="105" spans="1:30" s="32" customFormat="1" x14ac:dyDescent="0.9">
      <c r="B105" s="106" t="s">
        <v>388</v>
      </c>
      <c r="C105" s="106"/>
      <c r="D105" s="106"/>
      <c r="E105" s="106"/>
      <c r="F105" s="15"/>
      <c r="G105" s="25"/>
      <c r="H105" s="25"/>
      <c r="I105" s="23"/>
      <c r="J105" s="47"/>
      <c r="K105" s="23"/>
    </row>
    <row r="106" spans="1:30" s="32" customFormat="1" x14ac:dyDescent="0.9">
      <c r="B106" s="101" t="s">
        <v>155</v>
      </c>
      <c r="C106" s="101"/>
      <c r="D106" s="101"/>
      <c r="E106" s="15"/>
      <c r="F106" s="15"/>
      <c r="G106" s="25"/>
      <c r="H106" s="25"/>
      <c r="I106" s="23"/>
      <c r="J106" s="47">
        <f>J103</f>
        <v>0</v>
      </c>
      <c r="K106" s="24" t="s">
        <v>9</v>
      </c>
    </row>
    <row r="107" spans="1:30" s="32" customFormat="1" x14ac:dyDescent="0.9">
      <c r="B107" s="101"/>
      <c r="C107" s="101"/>
      <c r="D107" s="101"/>
      <c r="E107" s="15"/>
      <c r="F107" s="15"/>
      <c r="G107" s="102">
        <v>0</v>
      </c>
      <c r="H107" s="102"/>
      <c r="I107" s="102"/>
      <c r="J107" s="47">
        <f>J106/0.3</f>
        <v>0</v>
      </c>
      <c r="K107" s="24"/>
    </row>
    <row r="108" spans="1:30" s="32" customFormat="1" x14ac:dyDescent="0.9">
      <c r="B108" s="101" t="s">
        <v>156</v>
      </c>
      <c r="C108" s="101"/>
      <c r="D108" s="101"/>
      <c r="E108" s="45"/>
      <c r="F108" s="45"/>
      <c r="G108" s="45"/>
      <c r="H108" s="25"/>
      <c r="I108" s="23"/>
      <c r="J108" s="47">
        <f>ROUND(J107,0)</f>
        <v>0</v>
      </c>
      <c r="K108" s="23" t="s">
        <v>22</v>
      </c>
    </row>
    <row r="109" spans="1:30" x14ac:dyDescent="0.9">
      <c r="B109" s="24"/>
      <c r="C109" s="23"/>
      <c r="D109" s="23"/>
      <c r="E109" s="25"/>
      <c r="F109" s="25"/>
      <c r="G109" s="25"/>
      <c r="H109" s="25"/>
      <c r="I109" s="23"/>
      <c r="J109" s="25"/>
      <c r="K109" s="25"/>
    </row>
    <row r="110" spans="1:30" x14ac:dyDescent="0.9">
      <c r="B110" s="104" t="s">
        <v>387</v>
      </c>
      <c r="C110" s="104"/>
      <c r="D110" s="104"/>
      <c r="E110" s="15"/>
      <c r="F110" s="15"/>
      <c r="G110" s="25"/>
      <c r="H110" s="25"/>
      <c r="I110" s="23"/>
      <c r="J110" s="25"/>
      <c r="K110" s="25"/>
    </row>
    <row r="111" spans="1:30" x14ac:dyDescent="0.9">
      <c r="B111" s="101" t="s">
        <v>160</v>
      </c>
      <c r="C111" s="101"/>
      <c r="D111" s="101"/>
      <c r="E111" s="15"/>
      <c r="F111" s="15"/>
      <c r="G111" s="102">
        <v>0</v>
      </c>
      <c r="H111" s="102"/>
      <c r="I111" s="102"/>
      <c r="J111" s="47">
        <f>J108*1</f>
        <v>0</v>
      </c>
      <c r="K111" s="23" t="s">
        <v>44</v>
      </c>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4" t="s">
        <v>159</v>
      </c>
      <c r="C114" s="104"/>
      <c r="D114" s="104"/>
      <c r="E114" s="15"/>
      <c r="F114" s="15"/>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1" t="s">
        <v>160</v>
      </c>
      <c r="C115" s="101"/>
      <c r="D115" s="101"/>
      <c r="E115" s="15"/>
      <c r="F115" s="15"/>
      <c r="G115" s="102">
        <v>0</v>
      </c>
      <c r="H115" s="102"/>
      <c r="I115" s="102"/>
      <c r="J115" s="47">
        <f>J112*1</f>
        <v>0</v>
      </c>
      <c r="K115" s="23" t="s">
        <v>44</v>
      </c>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x14ac:dyDescent="0.9">
      <c r="B117" s="103"/>
      <c r="C117" s="103"/>
      <c r="D117" s="103"/>
      <c r="E117" s="15"/>
      <c r="F117" s="15"/>
      <c r="G117" s="25"/>
      <c r="H117" s="25"/>
      <c r="I117" s="23"/>
      <c r="J117" s="24"/>
      <c r="K117" s="25"/>
    </row>
  </sheetData>
  <mergeCells count="144">
    <mergeCell ref="B15:K15"/>
    <mergeCell ref="C23:D23"/>
    <mergeCell ref="C24:D24"/>
    <mergeCell ref="C25:D25"/>
    <mergeCell ref="C26:D26"/>
    <mergeCell ref="C27:D27"/>
    <mergeCell ref="E10:K10"/>
    <mergeCell ref="B13:B14"/>
    <mergeCell ref="C13:C14"/>
    <mergeCell ref="D13:D14"/>
    <mergeCell ref="E13:E14"/>
    <mergeCell ref="G13:I13"/>
    <mergeCell ref="J13:J14"/>
    <mergeCell ref="K13:K14"/>
    <mergeCell ref="C38:E38"/>
    <mergeCell ref="F38:G38"/>
    <mergeCell ref="C39:E39"/>
    <mergeCell ref="F39:G39"/>
    <mergeCell ref="C40:E40"/>
    <mergeCell ref="F40:G40"/>
    <mergeCell ref="C28:D28"/>
    <mergeCell ref="C29:D29"/>
    <mergeCell ref="B34:J34"/>
    <mergeCell ref="C36:E36"/>
    <mergeCell ref="F36:G36"/>
    <mergeCell ref="C37:E37"/>
    <mergeCell ref="F37:G37"/>
    <mergeCell ref="C44:E44"/>
    <mergeCell ref="F44:G44"/>
    <mergeCell ref="C45:E45"/>
    <mergeCell ref="F45:G45"/>
    <mergeCell ref="C46:E46"/>
    <mergeCell ref="F46:G46"/>
    <mergeCell ref="C41:E41"/>
    <mergeCell ref="F41:G41"/>
    <mergeCell ref="C42:E42"/>
    <mergeCell ref="F42:G42"/>
    <mergeCell ref="C43:E43"/>
    <mergeCell ref="F43:G43"/>
    <mergeCell ref="C50:E50"/>
    <mergeCell ref="F50:G50"/>
    <mergeCell ref="C51:E51"/>
    <mergeCell ref="F51:G51"/>
    <mergeCell ref="C52:E52"/>
    <mergeCell ref="F52:G52"/>
    <mergeCell ref="C47:E47"/>
    <mergeCell ref="F47:G47"/>
    <mergeCell ref="C48:E48"/>
    <mergeCell ref="F48:G48"/>
    <mergeCell ref="C49:E49"/>
    <mergeCell ref="F49:G49"/>
    <mergeCell ref="C56:E56"/>
    <mergeCell ref="F56:G56"/>
    <mergeCell ref="C57:E57"/>
    <mergeCell ref="F57:G57"/>
    <mergeCell ref="C58:E58"/>
    <mergeCell ref="F58:G58"/>
    <mergeCell ref="C53:E53"/>
    <mergeCell ref="F53:G53"/>
    <mergeCell ref="C54:E54"/>
    <mergeCell ref="F54:G54"/>
    <mergeCell ref="C55:E55"/>
    <mergeCell ref="F55:G55"/>
    <mergeCell ref="C62:E62"/>
    <mergeCell ref="F62:G62"/>
    <mergeCell ref="C63:E63"/>
    <mergeCell ref="F63:G63"/>
    <mergeCell ref="C64:E64"/>
    <mergeCell ref="F64:G64"/>
    <mergeCell ref="C59:E59"/>
    <mergeCell ref="F59:G59"/>
    <mergeCell ref="C60:E60"/>
    <mergeCell ref="F60:G60"/>
    <mergeCell ref="C61:E61"/>
    <mergeCell ref="F61:G61"/>
    <mergeCell ref="C68:E68"/>
    <mergeCell ref="F68:G68"/>
    <mergeCell ref="C69:E69"/>
    <mergeCell ref="F69:G69"/>
    <mergeCell ref="C70:E70"/>
    <mergeCell ref="F70:G70"/>
    <mergeCell ref="C65:E65"/>
    <mergeCell ref="F65:G65"/>
    <mergeCell ref="C66:E66"/>
    <mergeCell ref="F66:G66"/>
    <mergeCell ref="C67:E67"/>
    <mergeCell ref="F67:G67"/>
    <mergeCell ref="C74:E74"/>
    <mergeCell ref="F74:G74"/>
    <mergeCell ref="C75:E75"/>
    <mergeCell ref="F75:G75"/>
    <mergeCell ref="C76:E76"/>
    <mergeCell ref="F76:G76"/>
    <mergeCell ref="C71:E71"/>
    <mergeCell ref="F71:G71"/>
    <mergeCell ref="C72:E72"/>
    <mergeCell ref="F72:G72"/>
    <mergeCell ref="C73:E73"/>
    <mergeCell ref="F73:G73"/>
    <mergeCell ref="C80:E80"/>
    <mergeCell ref="F80:G80"/>
    <mergeCell ref="C81:E81"/>
    <mergeCell ref="F81:G81"/>
    <mergeCell ref="C82:E82"/>
    <mergeCell ref="F82:G82"/>
    <mergeCell ref="C77:E77"/>
    <mergeCell ref="F77:G77"/>
    <mergeCell ref="C78:E78"/>
    <mergeCell ref="F78:G78"/>
    <mergeCell ref="C79:E79"/>
    <mergeCell ref="F79:G79"/>
    <mergeCell ref="C86:E86"/>
    <mergeCell ref="F86:G86"/>
    <mergeCell ref="B87:D87"/>
    <mergeCell ref="B90:E90"/>
    <mergeCell ref="B91:D91"/>
    <mergeCell ref="B92:D92"/>
    <mergeCell ref="C83:E83"/>
    <mergeCell ref="F83:G83"/>
    <mergeCell ref="C84:E84"/>
    <mergeCell ref="F84:G84"/>
    <mergeCell ref="C85:E85"/>
    <mergeCell ref="F85:G85"/>
    <mergeCell ref="B101:D101"/>
    <mergeCell ref="B102:D102"/>
    <mergeCell ref="B103:D103"/>
    <mergeCell ref="B105:E105"/>
    <mergeCell ref="B106:D106"/>
    <mergeCell ref="B107:D107"/>
    <mergeCell ref="B95:D95"/>
    <mergeCell ref="B96:D96"/>
    <mergeCell ref="B97:D97"/>
    <mergeCell ref="B98:D98"/>
    <mergeCell ref="B99:D99"/>
    <mergeCell ref="B100:D100"/>
    <mergeCell ref="B115:D115"/>
    <mergeCell ref="G115:I115"/>
    <mergeCell ref="B117:D117"/>
    <mergeCell ref="G107:I107"/>
    <mergeCell ref="B108:D108"/>
    <mergeCell ref="B110:D110"/>
    <mergeCell ref="B111:D111"/>
    <mergeCell ref="G111:I111"/>
    <mergeCell ref="B114:D114"/>
  </mergeCells>
  <pageMargins left="0.70866141732283472" right="0.70866141732283472" top="0.74803149606299213" bottom="0.74803149606299213" header="0.31496062992125984" footer="0.31496062992125984"/>
  <pageSetup scale="48" fitToHeight="16" orientation="landscape" r:id="rId1"/>
  <headerFooter>
    <oddHeader>&amp;A</oddHeader>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89A77-C930-4E07-927D-35C4E6233290}">
  <sheetPr>
    <tabColor rgb="FFFFFF00"/>
    <pageSetUpPr fitToPage="1"/>
  </sheetPr>
  <dimension ref="A2:AD114"/>
  <sheetViews>
    <sheetView view="pageBreakPreview" zoomScale="40" zoomScaleNormal="56" zoomScaleSheetLayoutView="40" workbookViewId="0">
      <selection activeCell="K19" sqref="K19"/>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217</v>
      </c>
    </row>
    <row r="5" spans="2:11" ht="21" customHeight="1" x14ac:dyDescent="0.9">
      <c r="B5" s="15" t="s">
        <v>101</v>
      </c>
      <c r="C5" s="16" t="s">
        <v>219</v>
      </c>
    </row>
    <row r="6" spans="2:11" ht="21" customHeight="1" x14ac:dyDescent="0.9">
      <c r="B6" s="15" t="s">
        <v>102</v>
      </c>
      <c r="C6" s="16"/>
    </row>
    <row r="7" spans="2:11" ht="21" customHeight="1" x14ac:dyDescent="0.9">
      <c r="B7" s="15" t="s">
        <v>103</v>
      </c>
      <c r="C7" s="16">
        <v>1</v>
      </c>
    </row>
    <row r="8" spans="2:11" ht="21" customHeight="1" x14ac:dyDescent="0.9">
      <c r="B8" s="15" t="s">
        <v>104</v>
      </c>
      <c r="C8" s="16" t="s">
        <v>197</v>
      </c>
    </row>
    <row r="9" spans="2:11" ht="41.4" customHeight="1" x14ac:dyDescent="0.9">
      <c r="B9" s="17" t="s">
        <v>105</v>
      </c>
      <c r="C9" s="16">
        <f>C7+1</f>
        <v>2</v>
      </c>
      <c r="E9" s="124"/>
      <c r="F9" s="124"/>
      <c r="G9" s="124"/>
      <c r="H9" s="124"/>
      <c r="I9" s="124"/>
      <c r="J9" s="124"/>
      <c r="K9" s="124"/>
    </row>
    <row r="10" spans="2:11" ht="21" customHeight="1" x14ac:dyDescent="0.9">
      <c r="B10" s="15" t="s">
        <v>106</v>
      </c>
      <c r="C10" s="16" t="s">
        <v>198</v>
      </c>
      <c r="J10" s="18"/>
    </row>
    <row r="11" spans="2:11" ht="21" customHeight="1" x14ac:dyDescent="0.9">
      <c r="B11" s="15" t="s">
        <v>107</v>
      </c>
      <c r="C11" s="16" t="s">
        <v>199</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119</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7.4+3.5+3.5</f>
        <v>14.4</v>
      </c>
      <c r="H16" s="23"/>
      <c r="I16" s="24"/>
      <c r="J16" s="23"/>
      <c r="K16" s="23"/>
    </row>
    <row r="17" spans="2:11" ht="68.400000000000006" customHeight="1" x14ac:dyDescent="0.9">
      <c r="B17" s="24"/>
      <c r="C17" s="23"/>
      <c r="D17" s="23"/>
      <c r="E17" s="25"/>
      <c r="F17" s="25"/>
      <c r="G17" s="25"/>
      <c r="H17" s="25"/>
      <c r="I17" s="25"/>
      <c r="J17" s="25"/>
      <c r="K17" s="24"/>
    </row>
    <row r="18" spans="2:11" x14ac:dyDescent="0.9">
      <c r="B18" s="24"/>
      <c r="C18" s="23"/>
      <c r="D18" s="23"/>
      <c r="E18" s="25"/>
      <c r="F18" s="25"/>
      <c r="G18" s="25"/>
      <c r="H18" s="25"/>
      <c r="I18" s="25"/>
      <c r="J18" s="25"/>
      <c r="K18" s="24"/>
    </row>
    <row r="19" spans="2:11" ht="22.5" customHeight="1" x14ac:dyDescent="0.9">
      <c r="B19" s="26" t="s">
        <v>120</v>
      </c>
      <c r="C19" s="16"/>
      <c r="D19" s="16"/>
      <c r="E19" s="27"/>
      <c r="F19" s="27"/>
      <c r="G19" s="28"/>
      <c r="H19" s="25"/>
      <c r="I19" s="21"/>
      <c r="J19" s="29"/>
      <c r="K19" s="24"/>
    </row>
    <row r="20" spans="2:11" ht="22.5" customHeight="1" x14ac:dyDescent="0.9">
      <c r="B20" s="26"/>
      <c r="C20" s="123" t="s">
        <v>121</v>
      </c>
      <c r="D20" s="123"/>
      <c r="E20" s="27"/>
      <c r="F20" s="27"/>
      <c r="G20" s="28"/>
      <c r="H20" s="25"/>
      <c r="I20" s="16" t="s">
        <v>13</v>
      </c>
      <c r="J20" s="29">
        <v>0</v>
      </c>
      <c r="K20" s="24"/>
    </row>
    <row r="21" spans="2:11" ht="22.5" customHeight="1" x14ac:dyDescent="0.9">
      <c r="B21" s="26"/>
      <c r="C21" s="119" t="s">
        <v>122</v>
      </c>
      <c r="D21" s="119"/>
      <c r="E21" s="22"/>
      <c r="F21" s="22"/>
      <c r="G21" s="23"/>
      <c r="H21" s="23"/>
      <c r="I21" s="16" t="s">
        <v>13</v>
      </c>
      <c r="J21" s="29">
        <v>0</v>
      </c>
      <c r="K21" s="24"/>
    </row>
    <row r="22" spans="2:11" ht="22.5" customHeight="1" x14ac:dyDescent="0.9">
      <c r="B22" s="26"/>
      <c r="C22" s="119" t="s">
        <v>123</v>
      </c>
      <c r="D22" s="119"/>
      <c r="E22" s="22"/>
      <c r="F22" s="22"/>
      <c r="G22" s="23"/>
      <c r="H22" s="23"/>
      <c r="I22" s="16" t="s">
        <v>61</v>
      </c>
      <c r="J22" s="29">
        <v>0</v>
      </c>
      <c r="K22" s="24"/>
    </row>
    <row r="23" spans="2:11" ht="22.5" customHeight="1" x14ac:dyDescent="0.9">
      <c r="B23" s="26"/>
      <c r="C23" s="119" t="s">
        <v>124</v>
      </c>
      <c r="D23" s="119"/>
      <c r="E23" s="22"/>
      <c r="F23" s="22"/>
      <c r="G23" s="23"/>
      <c r="H23" s="23"/>
      <c r="I23" s="16" t="s">
        <v>61</v>
      </c>
      <c r="J23" s="29">
        <v>0</v>
      </c>
      <c r="K23" s="24"/>
    </row>
    <row r="24" spans="2:11" ht="22.5" customHeight="1" x14ac:dyDescent="0.9">
      <c r="B24" s="26"/>
      <c r="C24" s="106" t="s">
        <v>125</v>
      </c>
      <c r="D24" s="106"/>
      <c r="E24" s="22"/>
      <c r="F24" s="22"/>
      <c r="G24" s="23"/>
      <c r="H24" s="23"/>
      <c r="I24" s="16" t="s">
        <v>61</v>
      </c>
      <c r="J24" s="29">
        <v>0</v>
      </c>
      <c r="K24" s="24"/>
    </row>
    <row r="25" spans="2:11" ht="22.5" customHeight="1" x14ac:dyDescent="0.9">
      <c r="B25" s="26"/>
      <c r="C25" s="119" t="s">
        <v>126</v>
      </c>
      <c r="D25" s="119"/>
      <c r="E25" s="22"/>
      <c r="F25" s="22"/>
      <c r="G25" s="23"/>
      <c r="H25" s="23"/>
      <c r="I25" s="16" t="s">
        <v>16</v>
      </c>
      <c r="J25" s="29">
        <v>0</v>
      </c>
      <c r="K25" s="24"/>
    </row>
    <row r="26" spans="2:11" ht="22.5" customHeight="1" x14ac:dyDescent="0.9">
      <c r="B26" s="24"/>
      <c r="C26" s="102"/>
      <c r="D26" s="102"/>
      <c r="E26" s="25"/>
      <c r="F26" s="25"/>
      <c r="G26" s="25"/>
      <c r="H26" s="25"/>
      <c r="I26" s="25"/>
      <c r="J26" s="29"/>
      <c r="K26" s="24"/>
    </row>
    <row r="27" spans="2:11" ht="21.65" customHeight="1" x14ac:dyDescent="0.9">
      <c r="B27" s="24"/>
      <c r="C27" s="25"/>
      <c r="D27" s="25"/>
      <c r="E27" s="25"/>
      <c r="F27" s="25"/>
      <c r="G27" s="25"/>
      <c r="H27" s="25"/>
      <c r="I27" s="25"/>
      <c r="J27" s="29"/>
      <c r="K27" s="30"/>
    </row>
    <row r="28" spans="2:11" ht="21.65" customHeight="1" x14ac:dyDescent="0.9">
      <c r="B28" s="22"/>
      <c r="C28" s="25"/>
      <c r="D28" s="25"/>
      <c r="E28" s="25"/>
      <c r="F28" s="25"/>
      <c r="G28" s="25"/>
      <c r="H28" s="25"/>
      <c r="I28" s="25"/>
      <c r="J28" s="29"/>
      <c r="K28" s="30"/>
    </row>
    <row r="29" spans="2:11" x14ac:dyDescent="0.9">
      <c r="B29" s="22"/>
      <c r="C29" s="22"/>
      <c r="D29" s="22"/>
      <c r="E29" s="22"/>
      <c r="F29" s="22"/>
      <c r="G29" s="25"/>
      <c r="H29" s="25"/>
      <c r="I29" s="25"/>
      <c r="J29" s="30"/>
      <c r="K29" s="24"/>
    </row>
    <row r="30" spans="2:11" x14ac:dyDescent="0.9">
      <c r="B30" s="24"/>
      <c r="C30" s="23"/>
      <c r="D30" s="23"/>
      <c r="E30" s="25"/>
      <c r="F30" s="25"/>
      <c r="G30" s="25"/>
      <c r="H30" s="25"/>
      <c r="I30" s="25"/>
      <c r="J30" s="25"/>
      <c r="K30" s="24"/>
    </row>
    <row r="31" spans="2:11" ht="23" x14ac:dyDescent="0.9">
      <c r="B31" s="120" t="s">
        <v>127</v>
      </c>
      <c r="C31" s="120"/>
      <c r="D31" s="120"/>
      <c r="E31" s="120"/>
      <c r="F31" s="120"/>
      <c r="G31" s="120"/>
      <c r="H31" s="120"/>
      <c r="I31" s="120"/>
      <c r="J31" s="120"/>
      <c r="K31" s="24"/>
    </row>
    <row r="32" spans="2:11" x14ac:dyDescent="0.9">
      <c r="B32" s="23"/>
      <c r="C32" s="23"/>
      <c r="D32" s="23"/>
      <c r="E32" s="25"/>
      <c r="F32" s="25"/>
      <c r="G32" s="25"/>
      <c r="H32" s="25"/>
      <c r="I32" s="25"/>
      <c r="J32" s="25"/>
      <c r="K32" s="24"/>
    </row>
    <row r="33" spans="2:11" s="32" customFormat="1" ht="29.15" customHeight="1" x14ac:dyDescent="0.9">
      <c r="B33" s="27" t="s">
        <v>0</v>
      </c>
      <c r="C33" s="121" t="s">
        <v>1</v>
      </c>
      <c r="D33" s="121"/>
      <c r="E33" s="121"/>
      <c r="F33" s="121" t="s">
        <v>2</v>
      </c>
      <c r="G33" s="121"/>
      <c r="H33" s="16" t="s">
        <v>3</v>
      </c>
      <c r="I33" s="16" t="s">
        <v>4</v>
      </c>
      <c r="J33" s="16" t="s">
        <v>128</v>
      </c>
      <c r="K33" s="16" t="s">
        <v>129</v>
      </c>
    </row>
    <row r="34" spans="2:11" s="32" customFormat="1" ht="162" customHeight="1" x14ac:dyDescent="0.9">
      <c r="B34" s="33">
        <v>1</v>
      </c>
      <c r="C34" s="116" t="s">
        <v>162</v>
      </c>
      <c r="D34" s="116"/>
      <c r="E34" s="116"/>
      <c r="F34" s="117" t="s">
        <v>6</v>
      </c>
      <c r="G34" s="117"/>
      <c r="H34" s="34" t="s">
        <v>130</v>
      </c>
      <c r="I34" s="35">
        <v>2</v>
      </c>
      <c r="J34" s="36"/>
      <c r="K34" s="33"/>
    </row>
    <row r="35" spans="2:11" s="32" customFormat="1" ht="209.5" customHeight="1" x14ac:dyDescent="0.9">
      <c r="B35" s="33">
        <v>2</v>
      </c>
      <c r="C35" s="116" t="s">
        <v>163</v>
      </c>
      <c r="D35" s="116"/>
      <c r="E35" s="116"/>
      <c r="F35" s="117" t="s">
        <v>8</v>
      </c>
      <c r="G35" s="117"/>
      <c r="H35" s="33" t="s">
        <v>9</v>
      </c>
      <c r="I35" s="33"/>
      <c r="J35" s="36"/>
      <c r="K35" s="33"/>
    </row>
    <row r="36" spans="2:11" s="32" customFormat="1" ht="236.5" customHeight="1" x14ac:dyDescent="0.9">
      <c r="B36" s="33">
        <v>3</v>
      </c>
      <c r="C36" s="116" t="s">
        <v>164</v>
      </c>
      <c r="D36" s="116"/>
      <c r="E36" s="116"/>
      <c r="F36" s="117" t="s">
        <v>10</v>
      </c>
      <c r="G36" s="117"/>
      <c r="H36" s="33" t="s">
        <v>11</v>
      </c>
      <c r="I36" s="33"/>
      <c r="J36" s="36"/>
      <c r="K36" s="33"/>
    </row>
    <row r="37" spans="2:11" s="32" customFormat="1" ht="195" customHeight="1" x14ac:dyDescent="0.9">
      <c r="B37" s="33">
        <v>4</v>
      </c>
      <c r="C37" s="116" t="s">
        <v>165</v>
      </c>
      <c r="D37" s="116"/>
      <c r="E37" s="116"/>
      <c r="F37" s="117" t="s">
        <v>12</v>
      </c>
      <c r="G37" s="117"/>
      <c r="H37" s="33" t="s">
        <v>13</v>
      </c>
      <c r="I37" s="33"/>
      <c r="J37" s="36"/>
      <c r="K37" s="33"/>
    </row>
    <row r="38" spans="2:11" s="32" customFormat="1" ht="88.4" customHeight="1" x14ac:dyDescent="0.9">
      <c r="B38" s="33">
        <v>5</v>
      </c>
      <c r="C38" s="116" t="s">
        <v>166</v>
      </c>
      <c r="D38" s="116"/>
      <c r="E38" s="116"/>
      <c r="F38" s="117" t="s">
        <v>14</v>
      </c>
      <c r="G38" s="117"/>
      <c r="H38" s="33" t="s">
        <v>9</v>
      </c>
      <c r="I38" s="35">
        <v>0</v>
      </c>
      <c r="J38" s="36"/>
      <c r="K38" s="33"/>
    </row>
    <row r="39" spans="2:11" s="32" customFormat="1" ht="272.5" customHeight="1" x14ac:dyDescent="0.9">
      <c r="B39" s="33">
        <v>6</v>
      </c>
      <c r="C39" s="116" t="s">
        <v>167</v>
      </c>
      <c r="D39" s="116"/>
      <c r="E39" s="116"/>
      <c r="F39" s="117" t="s">
        <v>15</v>
      </c>
      <c r="G39" s="117"/>
      <c r="H39" s="34" t="s">
        <v>16</v>
      </c>
      <c r="I39" s="35"/>
      <c r="J39" s="36"/>
      <c r="K39" s="33"/>
    </row>
    <row r="40" spans="2:11" s="32" customFormat="1" ht="192" customHeight="1" x14ac:dyDescent="0.9">
      <c r="B40" s="33">
        <v>7</v>
      </c>
      <c r="C40" s="116" t="s">
        <v>168</v>
      </c>
      <c r="D40" s="116"/>
      <c r="E40" s="116"/>
      <c r="F40" s="117" t="s">
        <v>17</v>
      </c>
      <c r="G40" s="117"/>
      <c r="H40" s="34" t="s">
        <v>18</v>
      </c>
      <c r="I40" s="33"/>
      <c r="J40" s="36"/>
      <c r="K40" s="33"/>
    </row>
    <row r="41" spans="2:11" s="32" customFormat="1" ht="232.75" customHeight="1" x14ac:dyDescent="0.9">
      <c r="B41" s="33">
        <v>8</v>
      </c>
      <c r="C41" s="116" t="s">
        <v>169</v>
      </c>
      <c r="D41" s="116"/>
      <c r="E41" s="116"/>
      <c r="F41" s="117" t="s">
        <v>161</v>
      </c>
      <c r="G41" s="117"/>
      <c r="H41" s="34" t="s">
        <v>20</v>
      </c>
      <c r="I41" s="33"/>
      <c r="J41" s="36"/>
      <c r="K41" s="33"/>
    </row>
    <row r="42" spans="2:11" s="32" customFormat="1" ht="292.5" customHeight="1" x14ac:dyDescent="0.9">
      <c r="B42" s="33">
        <v>9</v>
      </c>
      <c r="C42" s="116" t="s">
        <v>170</v>
      </c>
      <c r="D42" s="116"/>
      <c r="E42" s="116"/>
      <c r="F42" s="117" t="s">
        <v>21</v>
      </c>
      <c r="G42" s="117"/>
      <c r="H42" s="34" t="s">
        <v>22</v>
      </c>
      <c r="I42" s="33"/>
      <c r="J42" s="36"/>
      <c r="K42" s="33"/>
    </row>
    <row r="43" spans="2:11" s="32" customFormat="1" ht="262.64999999999998" customHeight="1" x14ac:dyDescent="0.9">
      <c r="B43" s="33">
        <v>10</v>
      </c>
      <c r="C43" s="116" t="s">
        <v>171</v>
      </c>
      <c r="D43" s="116"/>
      <c r="E43" s="116"/>
      <c r="F43" s="117" t="s">
        <v>23</v>
      </c>
      <c r="G43" s="117"/>
      <c r="H43" s="34" t="s">
        <v>22</v>
      </c>
      <c r="I43" s="33"/>
      <c r="J43" s="36"/>
      <c r="K43" s="33"/>
    </row>
    <row r="44" spans="2:11" s="32" customFormat="1" ht="249" customHeight="1" x14ac:dyDescent="0.9">
      <c r="B44" s="33">
        <v>11</v>
      </c>
      <c r="C44" s="116" t="s">
        <v>172</v>
      </c>
      <c r="D44" s="116"/>
      <c r="E44" s="116"/>
      <c r="F44" s="117" t="s">
        <v>24</v>
      </c>
      <c r="G44" s="117"/>
      <c r="H44" s="34" t="s">
        <v>22</v>
      </c>
      <c r="I44" s="33"/>
      <c r="J44" s="36"/>
      <c r="K44" s="33"/>
    </row>
    <row r="45" spans="2:11" s="32" customFormat="1" ht="145.65" customHeight="1" x14ac:dyDescent="0.9">
      <c r="B45" s="33">
        <v>12</v>
      </c>
      <c r="C45" s="116" t="s">
        <v>173</v>
      </c>
      <c r="D45" s="116"/>
      <c r="E45" s="116"/>
      <c r="F45" s="117" t="s">
        <v>25</v>
      </c>
      <c r="G45" s="117"/>
      <c r="H45" s="34" t="s">
        <v>22</v>
      </c>
      <c r="I45" s="33"/>
      <c r="J45" s="36"/>
      <c r="K45" s="33"/>
    </row>
    <row r="46" spans="2:11" s="32" customFormat="1" ht="282.64999999999998" customHeight="1" x14ac:dyDescent="0.9">
      <c r="B46" s="33">
        <v>13</v>
      </c>
      <c r="C46" s="116" t="s">
        <v>174</v>
      </c>
      <c r="D46" s="116"/>
      <c r="E46" s="116"/>
      <c r="F46" s="117" t="s">
        <v>26</v>
      </c>
      <c r="G46" s="117"/>
      <c r="H46" s="34" t="s">
        <v>22</v>
      </c>
      <c r="I46" s="33"/>
      <c r="J46" s="36"/>
      <c r="K46" s="33"/>
    </row>
    <row r="47" spans="2:11" s="32" customFormat="1" ht="166.75" customHeight="1" x14ac:dyDescent="0.9">
      <c r="B47" s="33">
        <v>14</v>
      </c>
      <c r="C47" s="116" t="s">
        <v>175</v>
      </c>
      <c r="D47" s="116"/>
      <c r="E47" s="116"/>
      <c r="F47" s="117" t="s">
        <v>27</v>
      </c>
      <c r="G47" s="117"/>
      <c r="H47" s="34" t="s">
        <v>22</v>
      </c>
      <c r="I47" s="33"/>
      <c r="J47" s="36"/>
      <c r="K47" s="33"/>
    </row>
    <row r="48" spans="2:11" s="32" customFormat="1" ht="270.64999999999998" customHeight="1" x14ac:dyDescent="0.9">
      <c r="B48" s="33">
        <v>15</v>
      </c>
      <c r="C48" s="116" t="s">
        <v>176</v>
      </c>
      <c r="D48" s="116"/>
      <c r="E48" s="116"/>
      <c r="F48" s="117" t="s">
        <v>28</v>
      </c>
      <c r="G48" s="117"/>
      <c r="H48" s="33" t="s">
        <v>9</v>
      </c>
      <c r="I48" s="33"/>
      <c r="J48" s="36"/>
      <c r="K48" s="33"/>
    </row>
    <row r="49" spans="2:11" s="32" customFormat="1" ht="200.5" customHeight="1" x14ac:dyDescent="0.9">
      <c r="B49" s="33">
        <v>16</v>
      </c>
      <c r="C49" s="116" t="s">
        <v>177</v>
      </c>
      <c r="D49" s="116"/>
      <c r="E49" s="116"/>
      <c r="F49" s="117" t="s">
        <v>29</v>
      </c>
      <c r="G49" s="117"/>
      <c r="H49" s="33"/>
      <c r="I49" s="33"/>
      <c r="J49" s="36"/>
      <c r="K49" s="33"/>
    </row>
    <row r="50" spans="2:11" s="32" customFormat="1" ht="52.75" customHeight="1" x14ac:dyDescent="0.9">
      <c r="B50" s="33">
        <v>17</v>
      </c>
      <c r="C50" s="113" t="s">
        <v>131</v>
      </c>
      <c r="D50" s="113"/>
      <c r="E50" s="113"/>
      <c r="F50" s="117" t="s">
        <v>132</v>
      </c>
      <c r="G50" s="117"/>
      <c r="H50" s="37"/>
      <c r="I50" s="33"/>
      <c r="J50" s="36"/>
      <c r="K50" s="33"/>
    </row>
    <row r="51" spans="2:11" s="32" customFormat="1" ht="87" customHeight="1" x14ac:dyDescent="0.9">
      <c r="B51" s="33">
        <v>18</v>
      </c>
      <c r="C51" s="116" t="s">
        <v>178</v>
      </c>
      <c r="D51" s="116"/>
      <c r="E51" s="116"/>
      <c r="F51" s="117" t="s">
        <v>30</v>
      </c>
      <c r="G51" s="117"/>
      <c r="H51" s="33" t="s">
        <v>9</v>
      </c>
      <c r="I51" s="33"/>
      <c r="J51" s="36"/>
      <c r="K51" s="33"/>
    </row>
    <row r="52" spans="2:11" s="32" customFormat="1" ht="163.4" customHeight="1" x14ac:dyDescent="0.9">
      <c r="B52" s="33">
        <v>19</v>
      </c>
      <c r="C52" s="116" t="s">
        <v>179</v>
      </c>
      <c r="D52" s="116"/>
      <c r="E52" s="116"/>
      <c r="F52" s="117" t="s">
        <v>31</v>
      </c>
      <c r="G52" s="117"/>
      <c r="H52" s="33" t="s">
        <v>9</v>
      </c>
      <c r="I52" s="35"/>
      <c r="J52" s="36"/>
      <c r="K52" s="23"/>
    </row>
    <row r="53" spans="2:11" s="32" customFormat="1" ht="122.4" customHeight="1" x14ac:dyDescent="0.9">
      <c r="B53" s="33">
        <v>20</v>
      </c>
      <c r="C53" s="116" t="s">
        <v>180</v>
      </c>
      <c r="D53" s="116"/>
      <c r="E53" s="116"/>
      <c r="F53" s="117" t="s">
        <v>32</v>
      </c>
      <c r="G53" s="117"/>
      <c r="H53" s="33" t="s">
        <v>9</v>
      </c>
      <c r="I53" s="33"/>
      <c r="J53" s="36"/>
      <c r="K53" s="33"/>
    </row>
    <row r="54" spans="2:11" s="32" customFormat="1" ht="103.75" customHeight="1" x14ac:dyDescent="0.9">
      <c r="B54" s="33">
        <v>21</v>
      </c>
      <c r="C54" s="116" t="s">
        <v>181</v>
      </c>
      <c r="D54" s="116"/>
      <c r="E54" s="116"/>
      <c r="F54" s="117" t="s">
        <v>33</v>
      </c>
      <c r="G54" s="117"/>
      <c r="H54" s="33" t="s">
        <v>9</v>
      </c>
      <c r="I54" s="33"/>
      <c r="J54" s="36"/>
      <c r="K54" s="33"/>
    </row>
    <row r="55" spans="2:11" s="32" customFormat="1" ht="214.75" customHeight="1" x14ac:dyDescent="0.9">
      <c r="B55" s="33">
        <v>22</v>
      </c>
      <c r="C55" s="116" t="s">
        <v>182</v>
      </c>
      <c r="D55" s="116"/>
      <c r="E55" s="116"/>
      <c r="F55" s="117" t="s">
        <v>34</v>
      </c>
      <c r="G55" s="117"/>
      <c r="H55" s="33" t="s">
        <v>9</v>
      </c>
      <c r="I55" s="33"/>
      <c r="J55" s="36"/>
      <c r="K55" s="33"/>
    </row>
    <row r="56" spans="2:11" s="32" customFormat="1" ht="32.15" customHeight="1" x14ac:dyDescent="0.9">
      <c r="B56" s="33">
        <v>23</v>
      </c>
      <c r="C56" s="113" t="s">
        <v>133</v>
      </c>
      <c r="D56" s="113"/>
      <c r="E56" s="113"/>
      <c r="F56" s="117"/>
      <c r="G56" s="117"/>
      <c r="H56" s="26"/>
      <c r="I56" s="33"/>
      <c r="J56" s="36"/>
      <c r="K56" s="33"/>
    </row>
    <row r="57" spans="2:11" s="32" customFormat="1" ht="64.400000000000006" customHeight="1" x14ac:dyDescent="0.9">
      <c r="B57" s="33">
        <v>24</v>
      </c>
      <c r="C57" s="116" t="s">
        <v>183</v>
      </c>
      <c r="D57" s="116"/>
      <c r="E57" s="116"/>
      <c r="F57" s="117" t="s">
        <v>35</v>
      </c>
      <c r="G57" s="117"/>
      <c r="H57" s="33"/>
      <c r="I57" s="33"/>
      <c r="J57" s="36"/>
      <c r="K57" s="24"/>
    </row>
    <row r="58" spans="2:11" s="32" customFormat="1" ht="102.65" customHeight="1" x14ac:dyDescent="0.9">
      <c r="B58" s="33">
        <v>25</v>
      </c>
      <c r="C58" s="116" t="s">
        <v>184</v>
      </c>
      <c r="D58" s="116"/>
      <c r="E58" s="116"/>
      <c r="F58" s="117" t="s">
        <v>36</v>
      </c>
      <c r="G58" s="117"/>
      <c r="H58" s="34" t="s">
        <v>22</v>
      </c>
      <c r="I58" s="35"/>
      <c r="J58" s="36"/>
      <c r="K58" s="23"/>
    </row>
    <row r="59" spans="2:11" s="32" customFormat="1" ht="216.65" customHeight="1" x14ac:dyDescent="0.9">
      <c r="B59" s="33">
        <v>26</v>
      </c>
      <c r="C59" s="116" t="s">
        <v>185</v>
      </c>
      <c r="D59" s="116"/>
      <c r="E59" s="116"/>
      <c r="F59" s="117" t="s">
        <v>37</v>
      </c>
      <c r="G59" s="117"/>
      <c r="H59" s="34" t="s">
        <v>22</v>
      </c>
      <c r="I59" s="33"/>
      <c r="J59" s="36"/>
      <c r="K59" s="33"/>
    </row>
    <row r="60" spans="2:11" s="32" customFormat="1" ht="180.65" customHeight="1" x14ac:dyDescent="0.9">
      <c r="B60" s="33">
        <v>27</v>
      </c>
      <c r="C60" s="116" t="s">
        <v>186</v>
      </c>
      <c r="D60" s="116"/>
      <c r="E60" s="116"/>
      <c r="F60" s="117" t="s">
        <v>38</v>
      </c>
      <c r="G60" s="117"/>
      <c r="H60" s="34" t="s">
        <v>22</v>
      </c>
      <c r="I60" s="33">
        <v>0</v>
      </c>
      <c r="J60" s="36"/>
      <c r="K60" s="33"/>
    </row>
    <row r="61" spans="2:11" s="32" customFormat="1" ht="153" customHeight="1" x14ac:dyDescent="0.9">
      <c r="B61" s="33">
        <v>28</v>
      </c>
      <c r="C61" s="116" t="s">
        <v>39</v>
      </c>
      <c r="D61" s="116"/>
      <c r="E61" s="116"/>
      <c r="F61" s="117" t="s">
        <v>40</v>
      </c>
      <c r="G61" s="117"/>
      <c r="H61" s="34" t="s">
        <v>9</v>
      </c>
      <c r="I61" s="33"/>
      <c r="J61" s="36"/>
      <c r="K61" s="33"/>
    </row>
    <row r="62" spans="2:11" s="32" customFormat="1" ht="111.65" customHeight="1" x14ac:dyDescent="0.9">
      <c r="B62" s="33">
        <v>29</v>
      </c>
      <c r="C62" s="116" t="s">
        <v>187</v>
      </c>
      <c r="D62" s="116"/>
      <c r="E62" s="116"/>
      <c r="F62" s="117" t="s">
        <v>41</v>
      </c>
      <c r="G62" s="117"/>
      <c r="H62" s="34" t="s">
        <v>9</v>
      </c>
      <c r="I62" s="35"/>
      <c r="J62" s="36"/>
      <c r="K62" s="33"/>
    </row>
    <row r="63" spans="2:11" s="32" customFormat="1" ht="241.75" customHeight="1" x14ac:dyDescent="0.9">
      <c r="B63" s="33">
        <v>30</v>
      </c>
      <c r="C63" s="116" t="s">
        <v>188</v>
      </c>
      <c r="D63" s="116"/>
      <c r="E63" s="116"/>
      <c r="F63" s="117" t="s">
        <v>42</v>
      </c>
      <c r="G63" s="117"/>
      <c r="H63" s="34" t="s">
        <v>22</v>
      </c>
      <c r="I63" s="35"/>
      <c r="J63" s="36"/>
      <c r="K63" s="33"/>
    </row>
    <row r="64" spans="2:11" s="32" customFormat="1" ht="249" customHeight="1" x14ac:dyDescent="0.9">
      <c r="B64" s="33">
        <v>31</v>
      </c>
      <c r="C64" s="116" t="s">
        <v>134</v>
      </c>
      <c r="D64" s="116"/>
      <c r="E64" s="116"/>
      <c r="F64" s="117" t="s">
        <v>43</v>
      </c>
      <c r="G64" s="117"/>
      <c r="H64" s="34" t="s">
        <v>44</v>
      </c>
      <c r="I64" s="35"/>
      <c r="J64" s="36"/>
      <c r="K64" s="33"/>
    </row>
    <row r="65" spans="2:11" s="32" customFormat="1" ht="138" customHeight="1" x14ac:dyDescent="0.9">
      <c r="B65" s="33">
        <v>32</v>
      </c>
      <c r="C65" s="116" t="s">
        <v>189</v>
      </c>
      <c r="D65" s="116"/>
      <c r="E65" s="116"/>
      <c r="F65" s="117" t="s">
        <v>45</v>
      </c>
      <c r="G65" s="117"/>
      <c r="H65" s="34" t="s">
        <v>46</v>
      </c>
      <c r="I65" s="35"/>
      <c r="J65" s="36"/>
      <c r="K65" s="33"/>
    </row>
    <row r="66" spans="2:11" s="32" customFormat="1" ht="166.75" customHeight="1" x14ac:dyDescent="0.9">
      <c r="B66" s="33">
        <v>33</v>
      </c>
      <c r="C66" s="116" t="s">
        <v>190</v>
      </c>
      <c r="D66" s="116"/>
      <c r="E66" s="116"/>
      <c r="F66" s="117" t="s">
        <v>47</v>
      </c>
      <c r="G66" s="117"/>
      <c r="H66" s="34" t="s">
        <v>44</v>
      </c>
      <c r="I66" s="35"/>
      <c r="J66" s="36"/>
      <c r="K66" s="33"/>
    </row>
    <row r="67" spans="2:11" s="32" customFormat="1" ht="165" customHeight="1" x14ac:dyDescent="0.9">
      <c r="B67" s="33">
        <v>34</v>
      </c>
      <c r="C67" s="116" t="s">
        <v>191</v>
      </c>
      <c r="D67" s="116"/>
      <c r="E67" s="116"/>
      <c r="F67" s="117" t="s">
        <v>48</v>
      </c>
      <c r="G67" s="117"/>
      <c r="H67" s="34" t="s">
        <v>20</v>
      </c>
      <c r="I67" s="33"/>
      <c r="J67" s="36"/>
      <c r="K67" s="33"/>
    </row>
    <row r="68" spans="2:11" s="32" customFormat="1" ht="409.5" customHeight="1" x14ac:dyDescent="0.9">
      <c r="B68" s="33">
        <v>35</v>
      </c>
      <c r="C68" s="116" t="s">
        <v>192</v>
      </c>
      <c r="D68" s="116"/>
      <c r="E68" s="116"/>
      <c r="F68" s="117" t="s">
        <v>49</v>
      </c>
      <c r="G68" s="117"/>
      <c r="H68" s="34" t="s">
        <v>16</v>
      </c>
      <c r="I68" s="33"/>
      <c r="J68" s="36"/>
      <c r="K68" s="33"/>
    </row>
    <row r="69" spans="2:11" s="32" customFormat="1" ht="201" customHeight="1" x14ac:dyDescent="0.9">
      <c r="B69" s="33">
        <v>36</v>
      </c>
      <c r="C69" s="116" t="s">
        <v>193</v>
      </c>
      <c r="D69" s="116"/>
      <c r="E69" s="116"/>
      <c r="F69" s="117" t="s">
        <v>50</v>
      </c>
      <c r="G69" s="117"/>
      <c r="H69" s="33" t="s">
        <v>13</v>
      </c>
      <c r="I69" s="33"/>
      <c r="J69" s="36"/>
      <c r="K69" s="33"/>
    </row>
    <row r="70" spans="2:11" s="32" customFormat="1" ht="201" customHeight="1" x14ac:dyDescent="0.9">
      <c r="B70" s="33">
        <v>37</v>
      </c>
      <c r="C70" s="116" t="s">
        <v>194</v>
      </c>
      <c r="D70" s="116"/>
      <c r="E70" s="116"/>
      <c r="F70" s="117" t="s">
        <v>51</v>
      </c>
      <c r="G70" s="117"/>
      <c r="H70" s="33" t="s">
        <v>13</v>
      </c>
      <c r="I70" s="33"/>
      <c r="J70" s="36"/>
      <c r="K70" s="33"/>
    </row>
    <row r="71" spans="2:11" s="32" customFormat="1" ht="141" customHeight="1" x14ac:dyDescent="0.9">
      <c r="B71" s="33">
        <v>38</v>
      </c>
      <c r="C71" s="116" t="s">
        <v>52</v>
      </c>
      <c r="D71" s="116"/>
      <c r="E71" s="116"/>
      <c r="F71" s="118" t="s">
        <v>53</v>
      </c>
      <c r="G71" s="118"/>
      <c r="H71" s="33" t="s">
        <v>13</v>
      </c>
      <c r="I71" s="30"/>
      <c r="J71" s="36"/>
      <c r="K71" s="33"/>
    </row>
    <row r="72" spans="2:11" s="32" customFormat="1" ht="228.65" customHeight="1" x14ac:dyDescent="0.9">
      <c r="B72" s="33">
        <v>39</v>
      </c>
      <c r="C72" s="116" t="s">
        <v>54</v>
      </c>
      <c r="D72" s="116"/>
      <c r="E72" s="116"/>
      <c r="F72" s="118" t="s">
        <v>55</v>
      </c>
      <c r="G72" s="118"/>
      <c r="H72" s="33" t="s">
        <v>13</v>
      </c>
      <c r="I72" s="30"/>
      <c r="J72" s="36"/>
      <c r="K72" s="33"/>
    </row>
    <row r="73" spans="2:11" s="32" customFormat="1" ht="228.65" customHeight="1" x14ac:dyDescent="0.9">
      <c r="B73" s="33">
        <v>40</v>
      </c>
      <c r="C73" s="107" t="s">
        <v>135</v>
      </c>
      <c r="D73" s="107"/>
      <c r="E73" s="107"/>
      <c r="F73" s="118" t="s">
        <v>57</v>
      </c>
      <c r="G73" s="118"/>
      <c r="H73" s="33" t="s">
        <v>58</v>
      </c>
      <c r="I73" s="30"/>
      <c r="J73" s="36"/>
      <c r="K73" s="33"/>
    </row>
    <row r="74" spans="2:11" s="32" customFormat="1" ht="228.65" customHeight="1" x14ac:dyDescent="0.9">
      <c r="B74" s="33">
        <v>41</v>
      </c>
      <c r="C74" s="116" t="s">
        <v>59</v>
      </c>
      <c r="D74" s="116"/>
      <c r="E74" s="116"/>
      <c r="F74" s="117" t="s">
        <v>60</v>
      </c>
      <c r="G74" s="117"/>
      <c r="H74" s="23" t="s">
        <v>61</v>
      </c>
      <c r="I74" s="33"/>
      <c r="J74" s="36"/>
      <c r="K74" s="33"/>
    </row>
    <row r="75" spans="2:11" s="32" customFormat="1" ht="201" customHeight="1" x14ac:dyDescent="0.9">
      <c r="B75" s="33">
        <v>42</v>
      </c>
      <c r="C75" s="107" t="s">
        <v>62</v>
      </c>
      <c r="D75" s="107"/>
      <c r="E75" s="107"/>
      <c r="F75" s="117" t="s">
        <v>63</v>
      </c>
      <c r="G75" s="117"/>
      <c r="H75" s="23" t="s">
        <v>61</v>
      </c>
      <c r="I75" s="33"/>
      <c r="J75" s="36"/>
      <c r="K75" s="33"/>
    </row>
    <row r="76" spans="2:11" s="32" customFormat="1" ht="145.65" customHeight="1" x14ac:dyDescent="0.9">
      <c r="B76" s="33">
        <v>43</v>
      </c>
      <c r="C76" s="116" t="s">
        <v>136</v>
      </c>
      <c r="D76" s="116"/>
      <c r="E76" s="116"/>
      <c r="F76" s="117" t="s">
        <v>63</v>
      </c>
      <c r="G76" s="117"/>
      <c r="H76" s="23" t="s">
        <v>22</v>
      </c>
      <c r="I76" s="33"/>
      <c r="J76" s="36"/>
      <c r="K76" s="33"/>
    </row>
    <row r="77" spans="2:11" s="32" customFormat="1" ht="161.5" customHeight="1" x14ac:dyDescent="0.9">
      <c r="B77" s="33">
        <v>44</v>
      </c>
      <c r="C77" s="116" t="s">
        <v>137</v>
      </c>
      <c r="D77" s="116"/>
      <c r="E77" s="116"/>
      <c r="F77" s="117" t="s">
        <v>66</v>
      </c>
      <c r="G77" s="117"/>
      <c r="H77" s="23" t="s">
        <v>13</v>
      </c>
      <c r="I77" s="33"/>
      <c r="J77" s="36"/>
      <c r="K77" s="33"/>
    </row>
    <row r="78" spans="2:11" s="32" customFormat="1" ht="161.5" customHeight="1" x14ac:dyDescent="0.9">
      <c r="B78" s="33">
        <v>45</v>
      </c>
      <c r="C78" s="116" t="s">
        <v>71</v>
      </c>
      <c r="D78" s="116"/>
      <c r="E78" s="116"/>
      <c r="F78" s="117" t="s">
        <v>72</v>
      </c>
      <c r="G78" s="117"/>
      <c r="H78" s="23" t="s">
        <v>67</v>
      </c>
      <c r="I78" s="33"/>
      <c r="J78" s="36"/>
      <c r="K78" s="33"/>
    </row>
    <row r="79" spans="2:11" s="32" customFormat="1" ht="136.4" customHeight="1" x14ac:dyDescent="0.9">
      <c r="B79" s="33">
        <v>46</v>
      </c>
      <c r="C79" s="116" t="s">
        <v>138</v>
      </c>
      <c r="D79" s="116"/>
      <c r="E79" s="116"/>
      <c r="F79" s="117" t="s">
        <v>92</v>
      </c>
      <c r="G79" s="117"/>
      <c r="H79" s="23" t="s">
        <v>13</v>
      </c>
      <c r="I79" s="35">
        <v>0</v>
      </c>
      <c r="J79" s="36"/>
      <c r="K79" s="33"/>
    </row>
    <row r="80" spans="2:11" s="32" customFormat="1" ht="168" customHeight="1" x14ac:dyDescent="0.9">
      <c r="B80" s="33">
        <v>47</v>
      </c>
      <c r="C80" s="116" t="s">
        <v>75</v>
      </c>
      <c r="D80" s="116"/>
      <c r="E80" s="116"/>
      <c r="F80" s="117" t="s">
        <v>76</v>
      </c>
      <c r="G80" s="117"/>
      <c r="H80" s="23" t="s">
        <v>58</v>
      </c>
      <c r="I80" s="35"/>
      <c r="J80" s="36"/>
      <c r="K80" s="33">
        <v>0</v>
      </c>
    </row>
    <row r="81" spans="2:11" s="32" customFormat="1" ht="176.4" customHeight="1" x14ac:dyDescent="0.9">
      <c r="B81" s="33">
        <v>48</v>
      </c>
      <c r="C81" s="116" t="s">
        <v>139</v>
      </c>
      <c r="D81" s="116"/>
      <c r="E81" s="116"/>
      <c r="F81" s="108" t="s">
        <v>69</v>
      </c>
      <c r="G81" s="109"/>
      <c r="H81" s="22" t="s">
        <v>140</v>
      </c>
      <c r="I81" s="38"/>
      <c r="J81" s="38"/>
      <c r="K81" s="38"/>
    </row>
    <row r="82" spans="2:11" s="32" customFormat="1" ht="162.65" customHeight="1" x14ac:dyDescent="0.9">
      <c r="B82" s="33">
        <v>49</v>
      </c>
      <c r="C82" s="107" t="s">
        <v>73</v>
      </c>
      <c r="D82" s="107"/>
      <c r="E82" s="107"/>
      <c r="F82" s="108" t="s">
        <v>141</v>
      </c>
      <c r="G82" s="109"/>
      <c r="H82" s="22" t="s">
        <v>11</v>
      </c>
      <c r="I82" s="22"/>
      <c r="J82" s="22"/>
      <c r="K82" s="22"/>
    </row>
    <row r="83" spans="2:11" s="32" customFormat="1" ht="196.4" customHeight="1" x14ac:dyDescent="0.9">
      <c r="B83" s="33">
        <v>50</v>
      </c>
      <c r="C83" s="107" t="s">
        <v>81</v>
      </c>
      <c r="D83" s="107"/>
      <c r="E83" s="107"/>
      <c r="F83" s="108" t="s">
        <v>94</v>
      </c>
      <c r="G83" s="109"/>
      <c r="H83" s="22" t="s">
        <v>140</v>
      </c>
      <c r="I83" s="22"/>
      <c r="J83" s="22"/>
      <c r="K83" s="22"/>
    </row>
    <row r="84" spans="2:11" s="32" customFormat="1" ht="23" x14ac:dyDescent="0.95">
      <c r="B84" s="110" t="s">
        <v>142</v>
      </c>
      <c r="C84" s="111"/>
      <c r="D84" s="112"/>
      <c r="E84" s="39" t="s">
        <v>143</v>
      </c>
      <c r="F84" s="39"/>
      <c r="G84" s="39" t="s">
        <v>144</v>
      </c>
      <c r="H84" s="39" t="s">
        <v>145</v>
      </c>
      <c r="I84" s="37" t="s">
        <v>146</v>
      </c>
      <c r="J84" s="39" t="s">
        <v>4</v>
      </c>
      <c r="K84" s="39" t="s">
        <v>3</v>
      </c>
    </row>
    <row r="85" spans="2:11" s="32" customFormat="1" ht="23" x14ac:dyDescent="0.95">
      <c r="B85" s="37"/>
      <c r="C85" s="37"/>
      <c r="D85" s="37"/>
      <c r="E85" s="39"/>
      <c r="F85" s="39"/>
      <c r="G85" s="39"/>
      <c r="H85" s="39"/>
      <c r="I85" s="37"/>
      <c r="J85" s="39"/>
      <c r="K85" s="39"/>
    </row>
    <row r="86" spans="2:11" s="32" customFormat="1" ht="14.4" customHeight="1" x14ac:dyDescent="0.95">
      <c r="B86" s="40"/>
      <c r="C86" s="37"/>
      <c r="D86" s="37"/>
      <c r="E86" s="39"/>
      <c r="F86" s="39"/>
      <c r="G86" s="39"/>
      <c r="H86" s="39"/>
      <c r="I86" s="37"/>
      <c r="J86" s="39"/>
      <c r="K86" s="39"/>
    </row>
    <row r="87" spans="2:11" s="32" customFormat="1" ht="23" x14ac:dyDescent="0.95">
      <c r="B87" s="113" t="s">
        <v>147</v>
      </c>
      <c r="C87" s="113"/>
      <c r="D87" s="113"/>
      <c r="E87" s="113"/>
      <c r="F87" s="41"/>
      <c r="G87" s="41"/>
      <c r="H87" s="41"/>
      <c r="I87" s="34"/>
      <c r="J87" s="40"/>
      <c r="K87" s="39"/>
    </row>
    <row r="88" spans="2:11" s="32" customFormat="1" ht="23" x14ac:dyDescent="0.95">
      <c r="B88" s="114" t="s">
        <v>119</v>
      </c>
      <c r="C88" s="114"/>
      <c r="D88" s="114"/>
      <c r="E88" s="37">
        <v>0</v>
      </c>
      <c r="F88" s="41"/>
      <c r="G88" s="34">
        <v>2</v>
      </c>
      <c r="H88" s="34">
        <v>2</v>
      </c>
      <c r="I88" s="42">
        <v>3</v>
      </c>
      <c r="J88" s="43">
        <f>I88*H88*G88*E88</f>
        <v>0</v>
      </c>
      <c r="K88" s="39"/>
    </row>
    <row r="89" spans="2:11" s="32" customFormat="1" ht="23" x14ac:dyDescent="0.95">
      <c r="B89" s="115" t="s">
        <v>148</v>
      </c>
      <c r="C89" s="115"/>
      <c r="D89" s="115"/>
      <c r="E89" s="31"/>
      <c r="F89" s="41"/>
      <c r="G89" s="41"/>
      <c r="H89" s="41"/>
      <c r="I89" s="42"/>
      <c r="J89" s="43">
        <f>SUM(J88:J88)</f>
        <v>0</v>
      </c>
      <c r="K89" s="34" t="s">
        <v>16</v>
      </c>
    </row>
    <row r="90" spans="2:11" s="32" customFormat="1" ht="23" x14ac:dyDescent="0.95">
      <c r="B90" s="34"/>
      <c r="C90" s="44"/>
      <c r="D90" s="34"/>
      <c r="E90" s="31"/>
      <c r="F90" s="41"/>
      <c r="G90" s="41"/>
      <c r="H90" s="41"/>
      <c r="I90" s="42"/>
      <c r="J90" s="34"/>
      <c r="K90" s="34"/>
    </row>
    <row r="91" spans="2:11" s="32" customFormat="1" x14ac:dyDescent="0.9">
      <c r="B91" s="24"/>
      <c r="C91" s="23"/>
      <c r="D91" s="23"/>
      <c r="E91" s="25"/>
      <c r="F91" s="25"/>
      <c r="G91" s="25"/>
      <c r="H91" s="25"/>
      <c r="I91" s="23"/>
      <c r="J91" s="25"/>
      <c r="K91" s="24"/>
    </row>
    <row r="92" spans="2:11" s="32" customFormat="1" x14ac:dyDescent="0.9">
      <c r="B92" s="104" t="s">
        <v>149</v>
      </c>
      <c r="C92" s="104"/>
      <c r="D92" s="104"/>
      <c r="E92" s="45"/>
      <c r="F92" s="45"/>
      <c r="G92" s="25"/>
      <c r="H92" s="25"/>
      <c r="I92" s="23"/>
      <c r="J92" s="25"/>
      <c r="K92" s="24"/>
    </row>
    <row r="93" spans="2:11" s="32" customFormat="1" x14ac:dyDescent="0.9">
      <c r="B93" s="101" t="s">
        <v>150</v>
      </c>
      <c r="C93" s="101"/>
      <c r="D93" s="101"/>
      <c r="E93" s="46"/>
      <c r="F93" s="46"/>
      <c r="G93" s="25"/>
      <c r="H93" s="25"/>
      <c r="I93" s="23"/>
      <c r="J93" s="47">
        <f>J27</f>
        <v>0</v>
      </c>
      <c r="K93" s="24"/>
    </row>
    <row r="94" spans="2:11" s="32" customFormat="1" x14ac:dyDescent="0.9">
      <c r="B94" s="101" t="s">
        <v>151</v>
      </c>
      <c r="C94" s="101"/>
      <c r="D94" s="101"/>
      <c r="E94" s="46"/>
      <c r="F94" s="46"/>
      <c r="G94" s="25"/>
      <c r="H94" s="25"/>
      <c r="I94" s="23"/>
      <c r="J94" s="47">
        <f>J93*0.1</f>
        <v>0</v>
      </c>
      <c r="K94" s="24"/>
    </row>
    <row r="95" spans="2:11" s="32" customFormat="1" x14ac:dyDescent="0.9">
      <c r="B95" s="105" t="s">
        <v>148</v>
      </c>
      <c r="C95" s="105"/>
      <c r="D95" s="105"/>
      <c r="E95" s="46"/>
      <c r="F95" s="46"/>
      <c r="G95" s="25"/>
      <c r="H95" s="25"/>
      <c r="I95" s="23"/>
      <c r="J95" s="47">
        <f>SUM(J93:J94)</f>
        <v>0</v>
      </c>
      <c r="K95" s="23" t="s">
        <v>20</v>
      </c>
    </row>
    <row r="96" spans="2:11" s="32" customFormat="1" x14ac:dyDescent="0.9">
      <c r="B96" s="105" t="s">
        <v>148</v>
      </c>
      <c r="C96" s="105"/>
      <c r="D96" s="105"/>
      <c r="E96" s="46"/>
      <c r="F96" s="46"/>
      <c r="G96" s="25"/>
      <c r="H96" s="25"/>
      <c r="I96" s="23"/>
      <c r="J96" s="47">
        <f>ROUND(J95,0)</f>
        <v>0</v>
      </c>
      <c r="K96" s="23" t="s">
        <v>20</v>
      </c>
    </row>
    <row r="97" spans="1:30" s="32" customFormat="1" x14ac:dyDescent="0.9">
      <c r="B97" s="104" t="s">
        <v>152</v>
      </c>
      <c r="C97" s="104"/>
      <c r="D97" s="104"/>
      <c r="E97" s="15"/>
      <c r="F97" s="25"/>
      <c r="G97" s="25"/>
      <c r="H97" s="25"/>
      <c r="I97" s="30"/>
      <c r="J97" s="23"/>
      <c r="K97" s="23"/>
    </row>
    <row r="98" spans="1:30" s="32" customFormat="1" x14ac:dyDescent="0.9">
      <c r="B98" s="101" t="s">
        <v>153</v>
      </c>
      <c r="C98" s="101"/>
      <c r="D98" s="101"/>
      <c r="E98" s="15"/>
      <c r="F98" s="15"/>
      <c r="G98" s="25"/>
      <c r="H98" s="25"/>
      <c r="I98" s="23"/>
      <c r="J98" s="47">
        <f>J24</f>
        <v>0</v>
      </c>
      <c r="K98" s="23"/>
    </row>
    <row r="99" spans="1:30" s="32" customFormat="1" x14ac:dyDescent="0.9">
      <c r="B99" s="101" t="s">
        <v>151</v>
      </c>
      <c r="C99" s="101"/>
      <c r="D99" s="101"/>
      <c r="E99" s="15"/>
      <c r="F99" s="15"/>
      <c r="G99" s="25"/>
      <c r="H99" s="25"/>
      <c r="I99" s="23"/>
      <c r="J99" s="47">
        <f>J98*0.1</f>
        <v>0</v>
      </c>
      <c r="K99" s="23"/>
    </row>
    <row r="100" spans="1:30" s="32" customFormat="1" x14ac:dyDescent="0.9">
      <c r="B100" s="105" t="s">
        <v>148</v>
      </c>
      <c r="C100" s="105"/>
      <c r="D100" s="105"/>
      <c r="E100" s="15"/>
      <c r="F100" s="15"/>
      <c r="G100" s="25"/>
      <c r="H100" s="25"/>
      <c r="I100" s="23"/>
      <c r="J100" s="47">
        <f>SUM(J98:J99)</f>
        <v>0</v>
      </c>
      <c r="K100" s="23" t="s">
        <v>9</v>
      </c>
    </row>
    <row r="101" spans="1:30" s="32" customFormat="1" x14ac:dyDescent="0.9">
      <c r="B101" s="16"/>
      <c r="C101" s="48"/>
      <c r="D101" s="48"/>
      <c r="E101" s="15"/>
      <c r="F101" s="15"/>
      <c r="G101" s="25"/>
      <c r="H101" s="25"/>
      <c r="I101" s="23"/>
      <c r="J101" s="47"/>
      <c r="K101" s="23"/>
    </row>
    <row r="102" spans="1:30" s="32" customFormat="1" x14ac:dyDescent="0.9">
      <c r="B102" s="106" t="s">
        <v>154</v>
      </c>
      <c r="C102" s="106"/>
      <c r="D102" s="106"/>
      <c r="E102" s="106"/>
      <c r="F102" s="15"/>
      <c r="G102" s="25"/>
      <c r="H102" s="25"/>
      <c r="I102" s="23"/>
      <c r="J102" s="47"/>
      <c r="K102" s="23"/>
    </row>
    <row r="103" spans="1:30" s="32" customFormat="1" x14ac:dyDescent="0.9">
      <c r="B103" s="101" t="s">
        <v>155</v>
      </c>
      <c r="C103" s="101"/>
      <c r="D103" s="101"/>
      <c r="E103" s="15"/>
      <c r="F103" s="15"/>
      <c r="G103" s="25"/>
      <c r="H103" s="25"/>
      <c r="I103" s="23"/>
      <c r="J103" s="47">
        <f>J100</f>
        <v>0</v>
      </c>
      <c r="K103" s="24" t="s">
        <v>9</v>
      </c>
    </row>
    <row r="104" spans="1:30" s="32" customFormat="1" x14ac:dyDescent="0.9">
      <c r="B104" s="101"/>
      <c r="C104" s="101"/>
      <c r="D104" s="101"/>
      <c r="E104" s="15"/>
      <c r="F104" s="15"/>
      <c r="G104" s="102">
        <v>0</v>
      </c>
      <c r="H104" s="102"/>
      <c r="I104" s="102"/>
      <c r="J104" s="47">
        <f>J103/0.3</f>
        <v>0</v>
      </c>
      <c r="K104" s="24"/>
    </row>
    <row r="105" spans="1:30" s="32" customFormat="1" x14ac:dyDescent="0.9">
      <c r="B105" s="101" t="s">
        <v>156</v>
      </c>
      <c r="C105" s="101"/>
      <c r="D105" s="101"/>
      <c r="E105" s="45"/>
      <c r="F105" s="45"/>
      <c r="G105" s="45"/>
      <c r="H105" s="25"/>
      <c r="I105" s="23"/>
      <c r="J105" s="47">
        <f>ROUND(J104,0)</f>
        <v>0</v>
      </c>
      <c r="K105" s="23" t="s">
        <v>22</v>
      </c>
    </row>
    <row r="106" spans="1:30" x14ac:dyDescent="0.9">
      <c r="B106" s="24"/>
      <c r="C106" s="23"/>
      <c r="D106" s="23"/>
      <c r="E106" s="25"/>
      <c r="F106" s="25"/>
      <c r="G106" s="25"/>
      <c r="H106" s="25"/>
      <c r="I106" s="23"/>
      <c r="J106" s="25"/>
      <c r="K106" s="25"/>
    </row>
    <row r="107" spans="1:30" x14ac:dyDescent="0.9">
      <c r="B107" s="104" t="s">
        <v>157</v>
      </c>
      <c r="C107" s="104"/>
      <c r="D107" s="104"/>
      <c r="E107" s="15"/>
      <c r="F107" s="15"/>
      <c r="G107" s="25"/>
      <c r="H107" s="25"/>
      <c r="I107" s="23"/>
      <c r="J107" s="25"/>
      <c r="K107" s="25"/>
    </row>
    <row r="108" spans="1:30" x14ac:dyDescent="0.9">
      <c r="B108" s="101" t="s">
        <v>158</v>
      </c>
      <c r="C108" s="101"/>
      <c r="D108" s="101"/>
      <c r="E108" s="15"/>
      <c r="F108" s="15"/>
      <c r="G108" s="102">
        <v>0</v>
      </c>
      <c r="H108" s="102"/>
      <c r="I108" s="102"/>
      <c r="J108" s="47">
        <f>J105*0.5</f>
        <v>0</v>
      </c>
      <c r="K108" s="23" t="s">
        <v>44</v>
      </c>
    </row>
    <row r="109" spans="1:30" s="25" customFormat="1" x14ac:dyDescent="0.9">
      <c r="A109" s="49"/>
      <c r="B109" s="24"/>
      <c r="C109" s="23"/>
      <c r="D109" s="23"/>
      <c r="I109" s="23"/>
      <c r="L109" s="14"/>
      <c r="M109" s="14"/>
      <c r="N109" s="14"/>
      <c r="O109" s="14"/>
      <c r="P109" s="14"/>
      <c r="Q109" s="14"/>
      <c r="R109" s="14"/>
      <c r="S109" s="14"/>
      <c r="T109" s="14"/>
      <c r="U109" s="14"/>
      <c r="V109" s="14"/>
      <c r="W109" s="14"/>
      <c r="X109" s="14"/>
      <c r="Y109" s="14"/>
      <c r="Z109" s="14"/>
      <c r="AA109" s="14"/>
      <c r="AB109" s="14"/>
      <c r="AC109" s="14"/>
      <c r="AD109" s="14"/>
    </row>
    <row r="110" spans="1:30" s="25" customFormat="1" x14ac:dyDescent="0.9">
      <c r="A110" s="49"/>
      <c r="B110" s="24"/>
      <c r="C110" s="23"/>
      <c r="D110" s="23"/>
      <c r="I110" s="23"/>
      <c r="L110" s="14"/>
      <c r="M110" s="14"/>
      <c r="N110" s="14"/>
      <c r="O110" s="14"/>
      <c r="P110" s="14"/>
      <c r="Q110" s="14"/>
      <c r="R110" s="14"/>
      <c r="S110" s="14"/>
      <c r="T110" s="14"/>
      <c r="U110" s="14"/>
      <c r="V110" s="14"/>
      <c r="W110" s="14"/>
      <c r="X110" s="14"/>
      <c r="Y110" s="14"/>
      <c r="Z110" s="14"/>
      <c r="AA110" s="14"/>
      <c r="AB110" s="14"/>
      <c r="AC110" s="14"/>
      <c r="AD110" s="14"/>
    </row>
    <row r="111" spans="1:30" s="25" customFormat="1" x14ac:dyDescent="0.9">
      <c r="A111" s="49"/>
      <c r="B111" s="104" t="s">
        <v>159</v>
      </c>
      <c r="C111" s="104"/>
      <c r="D111" s="104"/>
      <c r="E111" s="15"/>
      <c r="F111" s="15"/>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101" t="s">
        <v>160</v>
      </c>
      <c r="C112" s="101"/>
      <c r="D112" s="101"/>
      <c r="E112" s="15"/>
      <c r="F112" s="15"/>
      <c r="G112" s="102">
        <v>0</v>
      </c>
      <c r="H112" s="102"/>
      <c r="I112" s="102"/>
      <c r="J112" s="47">
        <f>J109*1</f>
        <v>0</v>
      </c>
      <c r="K112" s="23" t="s">
        <v>44</v>
      </c>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x14ac:dyDescent="0.9">
      <c r="B114" s="103"/>
      <c r="C114" s="103"/>
      <c r="D114" s="103"/>
      <c r="E114" s="15"/>
      <c r="F114" s="15"/>
      <c r="G114" s="25"/>
      <c r="H114" s="25"/>
      <c r="I114" s="23"/>
      <c r="J114" s="24"/>
      <c r="K114" s="25"/>
    </row>
  </sheetData>
  <mergeCells count="144">
    <mergeCell ref="B15:K15"/>
    <mergeCell ref="C20:D20"/>
    <mergeCell ref="C21:D21"/>
    <mergeCell ref="C22:D22"/>
    <mergeCell ref="C23:D23"/>
    <mergeCell ref="C24:D24"/>
    <mergeCell ref="E9:K9"/>
    <mergeCell ref="B13:B14"/>
    <mergeCell ref="C13:C14"/>
    <mergeCell ref="D13:D14"/>
    <mergeCell ref="E13:E14"/>
    <mergeCell ref="G13:I13"/>
    <mergeCell ref="J13:J14"/>
    <mergeCell ref="K13:K14"/>
    <mergeCell ref="C35:E35"/>
    <mergeCell ref="F35:G35"/>
    <mergeCell ref="C36:E36"/>
    <mergeCell ref="F36:G36"/>
    <mergeCell ref="C37:E37"/>
    <mergeCell ref="F37:G37"/>
    <mergeCell ref="C25:D25"/>
    <mergeCell ref="C26:D26"/>
    <mergeCell ref="B31:J31"/>
    <mergeCell ref="C33:E33"/>
    <mergeCell ref="F33:G33"/>
    <mergeCell ref="C34:E34"/>
    <mergeCell ref="F34:G34"/>
    <mergeCell ref="C41:E41"/>
    <mergeCell ref="F41:G41"/>
    <mergeCell ref="C42:E42"/>
    <mergeCell ref="F42:G42"/>
    <mergeCell ref="C43:E43"/>
    <mergeCell ref="F43:G43"/>
    <mergeCell ref="C38:E38"/>
    <mergeCell ref="F38:G38"/>
    <mergeCell ref="C39:E39"/>
    <mergeCell ref="F39:G39"/>
    <mergeCell ref="C40:E40"/>
    <mergeCell ref="F40:G40"/>
    <mergeCell ref="C47:E47"/>
    <mergeCell ref="F47:G47"/>
    <mergeCell ref="C48:E48"/>
    <mergeCell ref="F48:G48"/>
    <mergeCell ref="C49:E49"/>
    <mergeCell ref="F49:G49"/>
    <mergeCell ref="C44:E44"/>
    <mergeCell ref="F44:G44"/>
    <mergeCell ref="C45:E45"/>
    <mergeCell ref="F45:G45"/>
    <mergeCell ref="C46:E46"/>
    <mergeCell ref="F46:G46"/>
    <mergeCell ref="C53:E53"/>
    <mergeCell ref="F53:G53"/>
    <mergeCell ref="C54:E54"/>
    <mergeCell ref="F54:G54"/>
    <mergeCell ref="C55:E55"/>
    <mergeCell ref="F55:G55"/>
    <mergeCell ref="C50:E50"/>
    <mergeCell ref="F50:G50"/>
    <mergeCell ref="C51:E51"/>
    <mergeCell ref="F51:G51"/>
    <mergeCell ref="C52:E52"/>
    <mergeCell ref="F52:G52"/>
    <mergeCell ref="C59:E59"/>
    <mergeCell ref="F59:G59"/>
    <mergeCell ref="C60:E60"/>
    <mergeCell ref="F60:G60"/>
    <mergeCell ref="C61:E61"/>
    <mergeCell ref="F61:G61"/>
    <mergeCell ref="C56:E56"/>
    <mergeCell ref="F56:G56"/>
    <mergeCell ref="C57:E57"/>
    <mergeCell ref="F57:G57"/>
    <mergeCell ref="C58:E58"/>
    <mergeCell ref="F58:G58"/>
    <mergeCell ref="C65:E65"/>
    <mergeCell ref="F65:G65"/>
    <mergeCell ref="C66:E66"/>
    <mergeCell ref="F66:G66"/>
    <mergeCell ref="C67:E67"/>
    <mergeCell ref="F67:G67"/>
    <mergeCell ref="C62:E62"/>
    <mergeCell ref="F62:G62"/>
    <mergeCell ref="C63:E63"/>
    <mergeCell ref="F63:G63"/>
    <mergeCell ref="C64:E64"/>
    <mergeCell ref="F64:G64"/>
    <mergeCell ref="C71:E71"/>
    <mergeCell ref="F71:G71"/>
    <mergeCell ref="C72:E72"/>
    <mergeCell ref="F72:G72"/>
    <mergeCell ref="C73:E73"/>
    <mergeCell ref="F73:G73"/>
    <mergeCell ref="C68:E68"/>
    <mergeCell ref="F68:G68"/>
    <mergeCell ref="C69:E69"/>
    <mergeCell ref="F69:G69"/>
    <mergeCell ref="C70:E70"/>
    <mergeCell ref="F70:G70"/>
    <mergeCell ref="C77:E77"/>
    <mergeCell ref="F77:G77"/>
    <mergeCell ref="C78:E78"/>
    <mergeCell ref="F78:G78"/>
    <mergeCell ref="C79:E79"/>
    <mergeCell ref="F79:G79"/>
    <mergeCell ref="C74:E74"/>
    <mergeCell ref="F74:G74"/>
    <mergeCell ref="C75:E75"/>
    <mergeCell ref="F75:G75"/>
    <mergeCell ref="C76:E76"/>
    <mergeCell ref="F76:G76"/>
    <mergeCell ref="C83:E83"/>
    <mergeCell ref="F83:G83"/>
    <mergeCell ref="B84:D84"/>
    <mergeCell ref="B87:E87"/>
    <mergeCell ref="B88:D88"/>
    <mergeCell ref="B89:D89"/>
    <mergeCell ref="C80:E80"/>
    <mergeCell ref="F80:G80"/>
    <mergeCell ref="C81:E81"/>
    <mergeCell ref="F81:G81"/>
    <mergeCell ref="C82:E82"/>
    <mergeCell ref="F82:G82"/>
    <mergeCell ref="B98:D98"/>
    <mergeCell ref="B99:D99"/>
    <mergeCell ref="B100:D100"/>
    <mergeCell ref="B102:E102"/>
    <mergeCell ref="B103:D103"/>
    <mergeCell ref="B104:D104"/>
    <mergeCell ref="B92:D92"/>
    <mergeCell ref="B93:D93"/>
    <mergeCell ref="B94:D94"/>
    <mergeCell ref="B95:D95"/>
    <mergeCell ref="B96:D96"/>
    <mergeCell ref="B97:D97"/>
    <mergeCell ref="B112:D112"/>
    <mergeCell ref="G112:I112"/>
    <mergeCell ref="B114:D114"/>
    <mergeCell ref="G104:I104"/>
    <mergeCell ref="B105:D105"/>
    <mergeCell ref="B107:D107"/>
    <mergeCell ref="B108:D108"/>
    <mergeCell ref="G108:I108"/>
    <mergeCell ref="B111:D111"/>
  </mergeCells>
  <pageMargins left="0.70866141732283472" right="0.70866141732283472" top="0.74803149606299213" bottom="0.74803149606299213" header="0.31496062992125984" footer="0.31496062992125984"/>
  <pageSetup scale="48" fitToHeight="12" orientation="landscape" r:id="rId1"/>
  <headerFooter>
    <oddHeader>&amp;A</oddHeader>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C52DB-AB16-49A0-8970-F94FF5D836B6}">
  <sheetPr>
    <tabColor rgb="FFFFFF00"/>
    <pageSetUpPr fitToPage="1"/>
  </sheetPr>
  <dimension ref="A2:AD117"/>
  <sheetViews>
    <sheetView view="pageBreakPreview" zoomScale="70" zoomScaleNormal="70" zoomScaleSheetLayoutView="70" workbookViewId="0"/>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220</v>
      </c>
    </row>
    <row r="5" spans="2:11" ht="21" customHeight="1" x14ac:dyDescent="0.9">
      <c r="B5" s="15" t="s">
        <v>101</v>
      </c>
      <c r="C5" s="16" t="s">
        <v>236</v>
      </c>
    </row>
    <row r="6" spans="2:11" ht="21" customHeight="1" x14ac:dyDescent="0.9">
      <c r="B6" s="15" t="s">
        <v>102</v>
      </c>
      <c r="C6" s="16"/>
    </row>
    <row r="7" spans="2:11" ht="21" customHeight="1" x14ac:dyDescent="0.9">
      <c r="B7" s="15" t="s">
        <v>103</v>
      </c>
      <c r="C7" s="16">
        <v>2</v>
      </c>
    </row>
    <row r="8" spans="2:11" ht="21" customHeight="1" x14ac:dyDescent="0.9">
      <c r="B8" s="15" t="s">
        <v>104</v>
      </c>
      <c r="C8" s="16" t="s">
        <v>221</v>
      </c>
    </row>
    <row r="9" spans="2:11" ht="41.4" customHeight="1" x14ac:dyDescent="0.9">
      <c r="B9" s="17" t="s">
        <v>105</v>
      </c>
      <c r="C9" s="16">
        <f>C7+1</f>
        <v>3</v>
      </c>
      <c r="E9" s="124"/>
      <c r="F9" s="124"/>
      <c r="G9" s="124"/>
      <c r="H9" s="124"/>
      <c r="I9" s="124"/>
      <c r="J9" s="124"/>
      <c r="K9" s="124"/>
    </row>
    <row r="10" spans="2:11" ht="21" customHeight="1" x14ac:dyDescent="0.9">
      <c r="B10" s="15" t="s">
        <v>106</v>
      </c>
      <c r="C10" s="16" t="s">
        <v>223</v>
      </c>
      <c r="J10" s="18"/>
    </row>
    <row r="11" spans="2:11" ht="21" customHeight="1" x14ac:dyDescent="0.9">
      <c r="B11" s="15" t="s">
        <v>107</v>
      </c>
      <c r="C11" s="16" t="s">
        <v>222</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119</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16+3.5+3.5</f>
        <v>23</v>
      </c>
      <c r="H16" s="23"/>
      <c r="I16" s="24"/>
      <c r="J16" s="23"/>
      <c r="K16" s="23" t="s">
        <v>213</v>
      </c>
    </row>
    <row r="17" spans="2:11" ht="56.15" customHeight="1" x14ac:dyDescent="0.9">
      <c r="B17" s="22" t="s">
        <v>224</v>
      </c>
      <c r="C17" s="23" t="s">
        <v>225</v>
      </c>
      <c r="D17" s="22" t="s">
        <v>226</v>
      </c>
      <c r="E17" s="23" t="s">
        <v>227</v>
      </c>
      <c r="F17" s="23">
        <v>1</v>
      </c>
      <c r="G17" s="23">
        <v>0.5</v>
      </c>
      <c r="H17" s="23">
        <v>0.3</v>
      </c>
      <c r="I17" s="24"/>
      <c r="J17" s="23">
        <f>H17*G17</f>
        <v>0.15</v>
      </c>
      <c r="K17" s="23" t="s">
        <v>122</v>
      </c>
    </row>
    <row r="18" spans="2:11" ht="56.15" customHeight="1" x14ac:dyDescent="0.9">
      <c r="B18" s="22" t="s">
        <v>224</v>
      </c>
      <c r="C18" s="23" t="s">
        <v>225</v>
      </c>
      <c r="D18" s="23" t="s">
        <v>228</v>
      </c>
      <c r="E18" s="23" t="s">
        <v>227</v>
      </c>
      <c r="F18" s="23">
        <v>1</v>
      </c>
      <c r="G18" s="23">
        <v>0.8</v>
      </c>
      <c r="H18" s="23">
        <v>0.5</v>
      </c>
      <c r="I18" s="24"/>
      <c r="J18" s="23">
        <f>H18*G18</f>
        <v>0.4</v>
      </c>
      <c r="K18" s="23" t="s">
        <v>122</v>
      </c>
    </row>
    <row r="19" spans="2:11" ht="56.15" customHeight="1" x14ac:dyDescent="0.9">
      <c r="B19" s="22" t="s">
        <v>229</v>
      </c>
      <c r="C19" s="23" t="s">
        <v>230</v>
      </c>
      <c r="D19" s="23" t="s">
        <v>228</v>
      </c>
      <c r="E19" s="23" t="s">
        <v>231</v>
      </c>
      <c r="F19" s="23">
        <v>1</v>
      </c>
      <c r="G19" s="23">
        <v>0.2</v>
      </c>
      <c r="H19" s="23">
        <v>0.3</v>
      </c>
      <c r="I19" s="24"/>
      <c r="J19" s="23">
        <f>H19*G19</f>
        <v>0.06</v>
      </c>
      <c r="K19" s="23" t="s">
        <v>122</v>
      </c>
    </row>
    <row r="20" spans="2:11" ht="68.400000000000006" customHeight="1" x14ac:dyDescent="0.9">
      <c r="B20" s="24" t="s">
        <v>29</v>
      </c>
      <c r="C20" s="23" t="s">
        <v>232</v>
      </c>
      <c r="D20" s="23" t="s">
        <v>233</v>
      </c>
      <c r="E20" s="23" t="s">
        <v>234</v>
      </c>
      <c r="F20" s="23">
        <v>2</v>
      </c>
      <c r="G20" s="23">
        <v>30</v>
      </c>
      <c r="H20" s="23">
        <v>9</v>
      </c>
      <c r="I20" s="25"/>
      <c r="J20" s="23">
        <f>H20*G20*F20</f>
        <v>540</v>
      </c>
      <c r="K20" s="23" t="s">
        <v>235</v>
      </c>
    </row>
    <row r="21" spans="2:11" x14ac:dyDescent="0.9">
      <c r="B21" s="24"/>
      <c r="C21" s="23"/>
      <c r="D21" s="23"/>
      <c r="E21" s="25"/>
      <c r="F21" s="25"/>
      <c r="G21" s="25"/>
      <c r="H21" s="25"/>
      <c r="I21" s="25"/>
      <c r="J21" s="25"/>
      <c r="K21" s="24"/>
    </row>
    <row r="22" spans="2:11" ht="22.5" customHeight="1" x14ac:dyDescent="0.9">
      <c r="B22" s="26" t="s">
        <v>120</v>
      </c>
      <c r="C22" s="16"/>
      <c r="D22" s="16"/>
      <c r="E22" s="27"/>
      <c r="F22" s="27"/>
      <c r="G22" s="28"/>
      <c r="H22" s="25"/>
      <c r="I22" s="21"/>
      <c r="J22" s="29"/>
      <c r="K22" s="24"/>
    </row>
    <row r="23" spans="2:11" ht="22.5" customHeight="1" x14ac:dyDescent="0.9">
      <c r="B23" s="26"/>
      <c r="C23" s="123" t="s">
        <v>121</v>
      </c>
      <c r="D23" s="123"/>
      <c r="E23" s="27"/>
      <c r="F23" s="27"/>
      <c r="G23" s="28"/>
      <c r="H23" s="25"/>
      <c r="I23" s="16" t="s">
        <v>13</v>
      </c>
      <c r="J23" s="29">
        <v>0</v>
      </c>
      <c r="K23" s="24"/>
    </row>
    <row r="24" spans="2:11" ht="22.5" customHeight="1" x14ac:dyDescent="0.9">
      <c r="B24" s="26"/>
      <c r="C24" s="119" t="s">
        <v>122</v>
      </c>
      <c r="D24" s="119"/>
      <c r="E24" s="22"/>
      <c r="F24" s="22"/>
      <c r="G24" s="23"/>
      <c r="H24" s="23"/>
      <c r="I24" s="16" t="s">
        <v>13</v>
      </c>
      <c r="J24" s="29">
        <f>SUM(J17:J19)</f>
        <v>0.6100000000000001</v>
      </c>
      <c r="K24" s="24"/>
    </row>
    <row r="25" spans="2:11" ht="22.5" customHeight="1" x14ac:dyDescent="0.9">
      <c r="B25" s="26"/>
      <c r="C25" s="119" t="s">
        <v>123</v>
      </c>
      <c r="D25" s="119"/>
      <c r="E25" s="22"/>
      <c r="F25" s="22"/>
      <c r="G25" s="23"/>
      <c r="H25" s="23"/>
      <c r="I25" s="16" t="s">
        <v>61</v>
      </c>
      <c r="J25" s="29">
        <v>0</v>
      </c>
      <c r="K25" s="24"/>
    </row>
    <row r="26" spans="2:11" ht="22.5" customHeight="1" x14ac:dyDescent="0.9">
      <c r="B26" s="26"/>
      <c r="C26" s="119" t="s">
        <v>124</v>
      </c>
      <c r="D26" s="119"/>
      <c r="E26" s="22"/>
      <c r="F26" s="22"/>
      <c r="G26" s="23"/>
      <c r="H26" s="23"/>
      <c r="I26" s="16" t="s">
        <v>61</v>
      </c>
      <c r="J26" s="29">
        <v>0</v>
      </c>
      <c r="K26" s="24"/>
    </row>
    <row r="27" spans="2:11" ht="22.5" customHeight="1" x14ac:dyDescent="0.9">
      <c r="B27" s="26"/>
      <c r="C27" s="106" t="s">
        <v>125</v>
      </c>
      <c r="D27" s="106"/>
      <c r="E27" s="22"/>
      <c r="F27" s="22"/>
      <c r="G27" s="23"/>
      <c r="H27" s="23"/>
      <c r="I27" s="16" t="s">
        <v>61</v>
      </c>
      <c r="J27" s="29">
        <v>0</v>
      </c>
      <c r="K27" s="24"/>
    </row>
    <row r="28" spans="2:11" ht="22.5" customHeight="1" x14ac:dyDescent="0.9">
      <c r="B28" s="26"/>
      <c r="C28" s="119" t="s">
        <v>126</v>
      </c>
      <c r="D28" s="119"/>
      <c r="E28" s="22"/>
      <c r="F28" s="22"/>
      <c r="G28" s="23"/>
      <c r="H28" s="23"/>
      <c r="I28" s="16" t="s">
        <v>16</v>
      </c>
      <c r="J28" s="29">
        <v>0</v>
      </c>
      <c r="K28" s="24"/>
    </row>
    <row r="29" spans="2:11" ht="22.5" customHeight="1" x14ac:dyDescent="0.9">
      <c r="B29" s="24"/>
      <c r="C29" s="102"/>
      <c r="D29" s="102"/>
      <c r="E29" s="25"/>
      <c r="F29" s="25"/>
      <c r="G29" s="25"/>
      <c r="H29" s="25"/>
      <c r="I29" s="25"/>
      <c r="J29" s="29"/>
      <c r="K29" s="24"/>
    </row>
    <row r="30" spans="2:11" ht="21.65" customHeight="1" x14ac:dyDescent="0.9">
      <c r="B30" s="24"/>
      <c r="C30" s="25"/>
      <c r="D30" s="25"/>
      <c r="E30" s="25"/>
      <c r="F30" s="25"/>
      <c r="G30" s="25"/>
      <c r="H30" s="25"/>
      <c r="I30" s="25"/>
      <c r="J30" s="29"/>
      <c r="K30" s="30"/>
    </row>
    <row r="31" spans="2:11" ht="21.65" customHeight="1" x14ac:dyDescent="0.9">
      <c r="B31" s="22"/>
      <c r="C31" s="25"/>
      <c r="D31" s="25"/>
      <c r="E31" s="25"/>
      <c r="F31" s="25"/>
      <c r="G31" s="25"/>
      <c r="H31" s="25"/>
      <c r="I31" s="25"/>
      <c r="J31" s="29"/>
      <c r="K31" s="30"/>
    </row>
    <row r="32" spans="2:11" x14ac:dyDescent="0.9">
      <c r="B32" s="22"/>
      <c r="C32" s="22"/>
      <c r="D32" s="22"/>
      <c r="E32" s="22"/>
      <c r="F32" s="22"/>
      <c r="G32" s="25"/>
      <c r="H32" s="25"/>
      <c r="I32" s="25"/>
      <c r="J32" s="30"/>
      <c r="K32" s="24"/>
    </row>
    <row r="33" spans="2:11" x14ac:dyDescent="0.9">
      <c r="B33" s="24"/>
      <c r="C33" s="23"/>
      <c r="D33" s="23"/>
      <c r="E33" s="25"/>
      <c r="F33" s="25"/>
      <c r="G33" s="25"/>
      <c r="H33" s="25"/>
      <c r="I33" s="25"/>
      <c r="J33" s="25"/>
      <c r="K33" s="24"/>
    </row>
    <row r="34" spans="2:11" ht="23" x14ac:dyDescent="0.9">
      <c r="B34" s="120" t="s">
        <v>127</v>
      </c>
      <c r="C34" s="120"/>
      <c r="D34" s="120"/>
      <c r="E34" s="120"/>
      <c r="F34" s="120"/>
      <c r="G34" s="120"/>
      <c r="H34" s="120"/>
      <c r="I34" s="120"/>
      <c r="J34" s="120"/>
      <c r="K34" s="24"/>
    </row>
    <row r="35" spans="2:11" x14ac:dyDescent="0.9">
      <c r="B35" s="23"/>
      <c r="C35" s="23"/>
      <c r="D35" s="23"/>
      <c r="E35" s="25"/>
      <c r="F35" s="25"/>
      <c r="G35" s="25"/>
      <c r="H35" s="25"/>
      <c r="I35" s="25"/>
      <c r="J35" s="25"/>
      <c r="K35" s="24"/>
    </row>
    <row r="36" spans="2:11" s="32" customFormat="1" ht="29.15" customHeight="1" x14ac:dyDescent="0.9">
      <c r="B36" s="27" t="s">
        <v>0</v>
      </c>
      <c r="C36" s="121" t="s">
        <v>1</v>
      </c>
      <c r="D36" s="121"/>
      <c r="E36" s="121"/>
      <c r="F36" s="121" t="s">
        <v>2</v>
      </c>
      <c r="G36" s="121"/>
      <c r="H36" s="16" t="s">
        <v>3</v>
      </c>
      <c r="I36" s="16" t="s">
        <v>4</v>
      </c>
      <c r="J36" s="16" t="s">
        <v>128</v>
      </c>
      <c r="K36" s="16" t="s">
        <v>129</v>
      </c>
    </row>
    <row r="37" spans="2:11" s="32" customFormat="1" ht="162" customHeight="1" x14ac:dyDescent="0.9">
      <c r="B37" s="33">
        <v>1</v>
      </c>
      <c r="C37" s="116" t="s">
        <v>162</v>
      </c>
      <c r="D37" s="116"/>
      <c r="E37" s="116"/>
      <c r="F37" s="117" t="s">
        <v>6</v>
      </c>
      <c r="G37" s="117"/>
      <c r="H37" s="34" t="s">
        <v>130</v>
      </c>
      <c r="I37" s="35">
        <v>2</v>
      </c>
      <c r="J37" s="36"/>
      <c r="K37" s="33"/>
    </row>
    <row r="38" spans="2:11" s="32" customFormat="1" ht="209.5" customHeight="1" x14ac:dyDescent="0.9">
      <c r="B38" s="33">
        <v>2</v>
      </c>
      <c r="C38" s="116" t="s">
        <v>163</v>
      </c>
      <c r="D38" s="116"/>
      <c r="E38" s="116"/>
      <c r="F38" s="117" t="s">
        <v>8</v>
      </c>
      <c r="G38" s="117"/>
      <c r="H38" s="33" t="s">
        <v>9</v>
      </c>
      <c r="I38" s="33"/>
      <c r="J38" s="36"/>
      <c r="K38" s="33"/>
    </row>
    <row r="39" spans="2:11" s="32" customFormat="1" ht="236.5" customHeight="1" x14ac:dyDescent="0.9">
      <c r="B39" s="33">
        <v>3</v>
      </c>
      <c r="C39" s="116" t="s">
        <v>164</v>
      </c>
      <c r="D39" s="116"/>
      <c r="E39" s="116"/>
      <c r="F39" s="117" t="s">
        <v>10</v>
      </c>
      <c r="G39" s="117"/>
      <c r="H39" s="33" t="s">
        <v>11</v>
      </c>
      <c r="I39" s="33"/>
      <c r="J39" s="36"/>
      <c r="K39" s="33"/>
    </row>
    <row r="40" spans="2:11" s="32" customFormat="1" ht="195" customHeight="1" x14ac:dyDescent="0.9">
      <c r="B40" s="33">
        <v>4</v>
      </c>
      <c r="C40" s="116" t="s">
        <v>165</v>
      </c>
      <c r="D40" s="116"/>
      <c r="E40" s="116"/>
      <c r="F40" s="117" t="s">
        <v>12</v>
      </c>
      <c r="G40" s="117"/>
      <c r="H40" s="33" t="s">
        <v>13</v>
      </c>
      <c r="I40" s="33"/>
      <c r="J40" s="36"/>
      <c r="K40" s="33"/>
    </row>
    <row r="41" spans="2:11" s="32" customFormat="1" ht="88.4" customHeight="1" x14ac:dyDescent="0.9">
      <c r="B41" s="33">
        <v>5</v>
      </c>
      <c r="C41" s="116" t="s">
        <v>166</v>
      </c>
      <c r="D41" s="116"/>
      <c r="E41" s="116"/>
      <c r="F41" s="117" t="s">
        <v>14</v>
      </c>
      <c r="G41" s="117"/>
      <c r="H41" s="33" t="s">
        <v>9</v>
      </c>
      <c r="I41" s="35">
        <f>J16</f>
        <v>0</v>
      </c>
      <c r="J41" s="36"/>
      <c r="K41" s="33"/>
    </row>
    <row r="42" spans="2:11" s="32" customFormat="1" ht="272.5" customHeight="1" x14ac:dyDescent="0.9">
      <c r="B42" s="33">
        <v>6</v>
      </c>
      <c r="C42" s="116" t="s">
        <v>167</v>
      </c>
      <c r="D42" s="116"/>
      <c r="E42" s="116"/>
      <c r="F42" s="117" t="s">
        <v>15</v>
      </c>
      <c r="G42" s="117"/>
      <c r="H42" s="34" t="s">
        <v>16</v>
      </c>
      <c r="I42" s="35">
        <f>J92</f>
        <v>24</v>
      </c>
      <c r="J42" s="36"/>
      <c r="K42" s="33"/>
    </row>
    <row r="43" spans="2:11" s="32" customFormat="1" ht="192" customHeight="1" x14ac:dyDescent="0.9">
      <c r="B43" s="33">
        <v>7</v>
      </c>
      <c r="C43" s="116" t="s">
        <v>168</v>
      </c>
      <c r="D43" s="116"/>
      <c r="E43" s="116"/>
      <c r="F43" s="117" t="s">
        <v>17</v>
      </c>
      <c r="G43" s="117"/>
      <c r="H43" s="34" t="s">
        <v>18</v>
      </c>
      <c r="I43" s="33"/>
      <c r="J43" s="36"/>
      <c r="K43" s="33"/>
    </row>
    <row r="44" spans="2:11" s="32" customFormat="1" ht="232.75" customHeight="1" x14ac:dyDescent="0.9">
      <c r="B44" s="33">
        <v>8</v>
      </c>
      <c r="C44" s="116" t="s">
        <v>169</v>
      </c>
      <c r="D44" s="116"/>
      <c r="E44" s="116"/>
      <c r="F44" s="117" t="s">
        <v>161</v>
      </c>
      <c r="G44" s="117"/>
      <c r="H44" s="34" t="s">
        <v>20</v>
      </c>
      <c r="I44" s="33"/>
      <c r="J44" s="36"/>
      <c r="K44" s="33"/>
    </row>
    <row r="45" spans="2:11" s="32" customFormat="1" ht="292.5" customHeight="1" x14ac:dyDescent="0.9">
      <c r="B45" s="33">
        <v>9</v>
      </c>
      <c r="C45" s="116" t="s">
        <v>170</v>
      </c>
      <c r="D45" s="116"/>
      <c r="E45" s="116"/>
      <c r="F45" s="117" t="s">
        <v>21</v>
      </c>
      <c r="G45" s="117"/>
      <c r="H45" s="34" t="s">
        <v>22</v>
      </c>
      <c r="I45" s="33"/>
      <c r="J45" s="36"/>
      <c r="K45" s="33"/>
    </row>
    <row r="46" spans="2:11" s="32" customFormat="1" ht="262.64999999999998" customHeight="1" x14ac:dyDescent="0.9">
      <c r="B46" s="33">
        <v>10</v>
      </c>
      <c r="C46" s="116" t="s">
        <v>171</v>
      </c>
      <c r="D46" s="116"/>
      <c r="E46" s="116"/>
      <c r="F46" s="117" t="s">
        <v>23</v>
      </c>
      <c r="G46" s="117"/>
      <c r="H46" s="34" t="s">
        <v>22</v>
      </c>
      <c r="I46" s="33"/>
      <c r="J46" s="36"/>
      <c r="K46" s="33"/>
    </row>
    <row r="47" spans="2:11" s="32" customFormat="1" ht="249" customHeight="1" x14ac:dyDescent="0.9">
      <c r="B47" s="33">
        <v>11</v>
      </c>
      <c r="C47" s="116" t="s">
        <v>172</v>
      </c>
      <c r="D47" s="116"/>
      <c r="E47" s="116"/>
      <c r="F47" s="117" t="s">
        <v>24</v>
      </c>
      <c r="G47" s="117"/>
      <c r="H47" s="34" t="s">
        <v>22</v>
      </c>
      <c r="I47" s="33"/>
      <c r="J47" s="36"/>
      <c r="K47" s="33"/>
    </row>
    <row r="48" spans="2:11" s="32" customFormat="1" ht="145.65" customHeight="1" x14ac:dyDescent="0.9">
      <c r="B48" s="33">
        <v>12</v>
      </c>
      <c r="C48" s="116" t="s">
        <v>173</v>
      </c>
      <c r="D48" s="116"/>
      <c r="E48" s="116"/>
      <c r="F48" s="117" t="s">
        <v>25</v>
      </c>
      <c r="G48" s="117"/>
      <c r="H48" s="34" t="s">
        <v>22</v>
      </c>
      <c r="I48" s="33"/>
      <c r="J48" s="36"/>
      <c r="K48" s="33"/>
    </row>
    <row r="49" spans="2:11" s="32" customFormat="1" ht="282.64999999999998" customHeight="1" x14ac:dyDescent="0.9">
      <c r="B49" s="33">
        <v>13</v>
      </c>
      <c r="C49" s="116" t="s">
        <v>174</v>
      </c>
      <c r="D49" s="116"/>
      <c r="E49" s="116"/>
      <c r="F49" s="117" t="s">
        <v>26</v>
      </c>
      <c r="G49" s="117"/>
      <c r="H49" s="34" t="s">
        <v>22</v>
      </c>
      <c r="I49" s="33"/>
      <c r="J49" s="36"/>
      <c r="K49" s="33"/>
    </row>
    <row r="50" spans="2:11" s="32" customFormat="1" ht="166.75" customHeight="1" x14ac:dyDescent="0.9">
      <c r="B50" s="33">
        <v>14</v>
      </c>
      <c r="C50" s="116" t="s">
        <v>175</v>
      </c>
      <c r="D50" s="116"/>
      <c r="E50" s="116"/>
      <c r="F50" s="117" t="s">
        <v>27</v>
      </c>
      <c r="G50" s="117"/>
      <c r="H50" s="34" t="s">
        <v>22</v>
      </c>
      <c r="I50" s="33"/>
      <c r="J50" s="36"/>
      <c r="K50" s="33"/>
    </row>
    <row r="51" spans="2:11" s="32" customFormat="1" ht="270.64999999999998" customHeight="1" x14ac:dyDescent="0.9">
      <c r="B51" s="33">
        <v>15</v>
      </c>
      <c r="C51" s="116" t="s">
        <v>176</v>
      </c>
      <c r="D51" s="116"/>
      <c r="E51" s="116"/>
      <c r="F51" s="117" t="s">
        <v>28</v>
      </c>
      <c r="G51" s="117"/>
      <c r="H51" s="33" t="s">
        <v>9</v>
      </c>
      <c r="I51" s="33"/>
      <c r="J51" s="36"/>
      <c r="K51" s="33"/>
    </row>
    <row r="52" spans="2:11" s="32" customFormat="1" ht="267" customHeight="1" x14ac:dyDescent="0.9">
      <c r="B52" s="33">
        <v>16</v>
      </c>
      <c r="C52" s="116" t="s">
        <v>177</v>
      </c>
      <c r="D52" s="116"/>
      <c r="E52" s="116"/>
      <c r="F52" s="117" t="s">
        <v>29</v>
      </c>
      <c r="G52" s="117"/>
      <c r="H52" s="33" t="s">
        <v>13</v>
      </c>
      <c r="I52" s="33">
        <f>J20</f>
        <v>540</v>
      </c>
      <c r="J52" s="36"/>
      <c r="K52" s="33"/>
    </row>
    <row r="53" spans="2:11" s="32" customFormat="1" ht="52.75" customHeight="1" x14ac:dyDescent="0.9">
      <c r="B53" s="33">
        <v>17</v>
      </c>
      <c r="C53" s="113" t="s">
        <v>131</v>
      </c>
      <c r="D53" s="113"/>
      <c r="E53" s="113"/>
      <c r="F53" s="117" t="s">
        <v>132</v>
      </c>
      <c r="G53" s="117"/>
      <c r="H53" s="37"/>
      <c r="I53" s="33"/>
      <c r="J53" s="36"/>
      <c r="K53" s="33"/>
    </row>
    <row r="54" spans="2:11" s="32" customFormat="1" ht="87" customHeight="1" x14ac:dyDescent="0.9">
      <c r="B54" s="33">
        <v>18</v>
      </c>
      <c r="C54" s="116" t="s">
        <v>178</v>
      </c>
      <c r="D54" s="116"/>
      <c r="E54" s="116"/>
      <c r="F54" s="117" t="s">
        <v>30</v>
      </c>
      <c r="G54" s="117"/>
      <c r="H54" s="33" t="s">
        <v>9</v>
      </c>
      <c r="I54" s="33"/>
      <c r="J54" s="36"/>
      <c r="K54" s="33"/>
    </row>
    <row r="55" spans="2:11" s="32" customFormat="1" ht="163.4" customHeight="1" x14ac:dyDescent="0.9">
      <c r="B55" s="33">
        <v>19</v>
      </c>
      <c r="C55" s="116" t="s">
        <v>179</v>
      </c>
      <c r="D55" s="116"/>
      <c r="E55" s="116"/>
      <c r="F55" s="117" t="s">
        <v>31</v>
      </c>
      <c r="G55" s="117"/>
      <c r="H55" s="33" t="s">
        <v>9</v>
      </c>
      <c r="I55" s="35"/>
      <c r="J55" s="36"/>
      <c r="K55" s="23"/>
    </row>
    <row r="56" spans="2:11" s="32" customFormat="1" ht="122.4" customHeight="1" x14ac:dyDescent="0.9">
      <c r="B56" s="33">
        <v>20</v>
      </c>
      <c r="C56" s="116" t="s">
        <v>180</v>
      </c>
      <c r="D56" s="116"/>
      <c r="E56" s="116"/>
      <c r="F56" s="117" t="s">
        <v>32</v>
      </c>
      <c r="G56" s="117"/>
      <c r="H56" s="33" t="s">
        <v>9</v>
      </c>
      <c r="I56" s="33"/>
      <c r="J56" s="36"/>
      <c r="K56" s="33"/>
    </row>
    <row r="57" spans="2:11" s="32" customFormat="1" ht="103.75" customHeight="1" x14ac:dyDescent="0.9">
      <c r="B57" s="33">
        <v>21</v>
      </c>
      <c r="C57" s="116" t="s">
        <v>181</v>
      </c>
      <c r="D57" s="116"/>
      <c r="E57" s="116"/>
      <c r="F57" s="117" t="s">
        <v>33</v>
      </c>
      <c r="G57" s="117"/>
      <c r="H57" s="33" t="s">
        <v>9</v>
      </c>
      <c r="I57" s="33"/>
      <c r="J57" s="36"/>
      <c r="K57" s="33"/>
    </row>
    <row r="58" spans="2:11" s="32" customFormat="1" ht="214.75" customHeight="1" x14ac:dyDescent="0.9">
      <c r="B58" s="33">
        <v>22</v>
      </c>
      <c r="C58" s="116" t="s">
        <v>182</v>
      </c>
      <c r="D58" s="116"/>
      <c r="E58" s="116"/>
      <c r="F58" s="117" t="s">
        <v>34</v>
      </c>
      <c r="G58" s="117"/>
      <c r="H58" s="33" t="s">
        <v>9</v>
      </c>
      <c r="I58" s="33"/>
      <c r="J58" s="36"/>
      <c r="K58" s="33"/>
    </row>
    <row r="59" spans="2:11" s="32" customFormat="1" ht="32.15" customHeight="1" x14ac:dyDescent="0.9">
      <c r="B59" s="33">
        <v>23</v>
      </c>
      <c r="C59" s="113" t="s">
        <v>133</v>
      </c>
      <c r="D59" s="113"/>
      <c r="E59" s="113"/>
      <c r="F59" s="117"/>
      <c r="G59" s="117"/>
      <c r="H59" s="26"/>
      <c r="I59" s="33"/>
      <c r="J59" s="36"/>
      <c r="K59" s="33"/>
    </row>
    <row r="60" spans="2:11" s="32" customFormat="1" ht="64.400000000000006" customHeight="1" x14ac:dyDescent="0.9">
      <c r="B60" s="33">
        <v>24</v>
      </c>
      <c r="C60" s="116" t="s">
        <v>183</v>
      </c>
      <c r="D60" s="116"/>
      <c r="E60" s="116"/>
      <c r="F60" s="117" t="s">
        <v>35</v>
      </c>
      <c r="G60" s="117"/>
      <c r="H60" s="33"/>
      <c r="I60" s="33"/>
      <c r="J60" s="36"/>
      <c r="K60" s="24"/>
    </row>
    <row r="61" spans="2:11" s="32" customFormat="1" ht="102.65" customHeight="1" x14ac:dyDescent="0.9">
      <c r="B61" s="33">
        <v>25</v>
      </c>
      <c r="C61" s="116" t="s">
        <v>184</v>
      </c>
      <c r="D61" s="116"/>
      <c r="E61" s="116"/>
      <c r="F61" s="117" t="s">
        <v>36</v>
      </c>
      <c r="G61" s="117"/>
      <c r="H61" s="34" t="s">
        <v>22</v>
      </c>
      <c r="I61" s="35"/>
      <c r="J61" s="36"/>
      <c r="K61" s="23"/>
    </row>
    <row r="62" spans="2:11" s="32" customFormat="1" ht="216.65" customHeight="1" x14ac:dyDescent="0.9">
      <c r="B62" s="33">
        <v>26</v>
      </c>
      <c r="C62" s="116" t="s">
        <v>185</v>
      </c>
      <c r="D62" s="116"/>
      <c r="E62" s="116"/>
      <c r="F62" s="117" t="s">
        <v>37</v>
      </c>
      <c r="G62" s="117"/>
      <c r="H62" s="34" t="s">
        <v>22</v>
      </c>
      <c r="I62" s="33"/>
      <c r="J62" s="36"/>
      <c r="K62" s="33"/>
    </row>
    <row r="63" spans="2:11" s="32" customFormat="1" ht="180.65" customHeight="1" x14ac:dyDescent="0.9">
      <c r="B63" s="33">
        <v>27</v>
      </c>
      <c r="C63" s="116" t="s">
        <v>186</v>
      </c>
      <c r="D63" s="116"/>
      <c r="E63" s="116"/>
      <c r="F63" s="117" t="s">
        <v>38</v>
      </c>
      <c r="G63" s="117"/>
      <c r="H63" s="34" t="s">
        <v>22</v>
      </c>
      <c r="I63" s="33">
        <v>0</v>
      </c>
      <c r="J63" s="36"/>
      <c r="K63" s="33"/>
    </row>
    <row r="64" spans="2:11" s="32" customFormat="1" ht="153" customHeight="1" x14ac:dyDescent="0.9">
      <c r="B64" s="33">
        <v>28</v>
      </c>
      <c r="C64" s="116" t="s">
        <v>39</v>
      </c>
      <c r="D64" s="116"/>
      <c r="E64" s="116"/>
      <c r="F64" s="117" t="s">
        <v>40</v>
      </c>
      <c r="G64" s="117"/>
      <c r="H64" s="34" t="s">
        <v>9</v>
      </c>
      <c r="I64" s="33"/>
      <c r="J64" s="36"/>
      <c r="K64" s="33"/>
    </row>
    <row r="65" spans="2:11" s="32" customFormat="1" ht="111.65" customHeight="1" x14ac:dyDescent="0.9">
      <c r="B65" s="33">
        <v>29</v>
      </c>
      <c r="C65" s="116" t="s">
        <v>187</v>
      </c>
      <c r="D65" s="116"/>
      <c r="E65" s="116"/>
      <c r="F65" s="117" t="s">
        <v>41</v>
      </c>
      <c r="G65" s="117"/>
      <c r="H65" s="34" t="s">
        <v>9</v>
      </c>
      <c r="I65" s="35"/>
      <c r="J65" s="36"/>
      <c r="K65" s="33"/>
    </row>
    <row r="66" spans="2:11" s="32" customFormat="1" ht="241.75" customHeight="1" x14ac:dyDescent="0.9">
      <c r="B66" s="33">
        <v>30</v>
      </c>
      <c r="C66" s="116" t="s">
        <v>188</v>
      </c>
      <c r="D66" s="116"/>
      <c r="E66" s="116"/>
      <c r="F66" s="117" t="s">
        <v>42</v>
      </c>
      <c r="G66" s="117"/>
      <c r="H66" s="34" t="s">
        <v>22</v>
      </c>
      <c r="I66" s="35"/>
      <c r="J66" s="36"/>
      <c r="K66" s="33"/>
    </row>
    <row r="67" spans="2:11" s="32" customFormat="1" ht="249" customHeight="1" x14ac:dyDescent="0.9">
      <c r="B67" s="33">
        <v>31</v>
      </c>
      <c r="C67" s="116" t="s">
        <v>134</v>
      </c>
      <c r="D67" s="116"/>
      <c r="E67" s="116"/>
      <c r="F67" s="117" t="s">
        <v>43</v>
      </c>
      <c r="G67" s="117"/>
      <c r="H67" s="34" t="s">
        <v>44</v>
      </c>
      <c r="I67" s="35"/>
      <c r="J67" s="36"/>
      <c r="K67" s="33"/>
    </row>
    <row r="68" spans="2:11" s="32" customFormat="1" ht="138" customHeight="1" x14ac:dyDescent="0.9">
      <c r="B68" s="33">
        <v>32</v>
      </c>
      <c r="C68" s="116" t="s">
        <v>189</v>
      </c>
      <c r="D68" s="116"/>
      <c r="E68" s="116"/>
      <c r="F68" s="117" t="s">
        <v>45</v>
      </c>
      <c r="G68" s="117"/>
      <c r="H68" s="34" t="s">
        <v>46</v>
      </c>
      <c r="I68" s="35">
        <f>J99</f>
        <v>1</v>
      </c>
      <c r="J68" s="36"/>
      <c r="K68" s="33"/>
    </row>
    <row r="69" spans="2:11" s="32" customFormat="1" ht="166.75" customHeight="1" x14ac:dyDescent="0.9">
      <c r="B69" s="33">
        <v>33</v>
      </c>
      <c r="C69" s="116" t="s">
        <v>190</v>
      </c>
      <c r="D69" s="116"/>
      <c r="E69" s="116"/>
      <c r="F69" s="117" t="s">
        <v>47</v>
      </c>
      <c r="G69" s="117"/>
      <c r="H69" s="34" t="s">
        <v>44</v>
      </c>
      <c r="I69" s="35"/>
      <c r="J69" s="36"/>
      <c r="K69" s="33"/>
    </row>
    <row r="70" spans="2:11" s="32" customFormat="1" ht="165" customHeight="1" x14ac:dyDescent="0.9">
      <c r="B70" s="33">
        <v>34</v>
      </c>
      <c r="C70" s="116" t="s">
        <v>191</v>
      </c>
      <c r="D70" s="116"/>
      <c r="E70" s="116"/>
      <c r="F70" s="117" t="s">
        <v>48</v>
      </c>
      <c r="G70" s="117"/>
      <c r="H70" s="34" t="s">
        <v>20</v>
      </c>
      <c r="I70" s="33"/>
      <c r="J70" s="36"/>
      <c r="K70" s="33"/>
    </row>
    <row r="71" spans="2:11" s="32" customFormat="1" ht="409.5" customHeight="1" x14ac:dyDescent="0.9">
      <c r="B71" s="33">
        <v>35</v>
      </c>
      <c r="C71" s="116" t="s">
        <v>192</v>
      </c>
      <c r="D71" s="116"/>
      <c r="E71" s="116"/>
      <c r="F71" s="117" t="s">
        <v>49</v>
      </c>
      <c r="G71" s="117"/>
      <c r="H71" s="34" t="s">
        <v>16</v>
      </c>
      <c r="I71" s="33"/>
      <c r="J71" s="36"/>
      <c r="K71" s="33"/>
    </row>
    <row r="72" spans="2:11" s="32" customFormat="1" ht="201" customHeight="1" x14ac:dyDescent="0.9">
      <c r="B72" s="33">
        <v>36</v>
      </c>
      <c r="C72" s="116" t="s">
        <v>193</v>
      </c>
      <c r="D72" s="116"/>
      <c r="E72" s="116"/>
      <c r="F72" s="117" t="s">
        <v>50</v>
      </c>
      <c r="G72" s="117"/>
      <c r="H72" s="33" t="s">
        <v>13</v>
      </c>
      <c r="I72" s="33"/>
      <c r="J72" s="36"/>
      <c r="K72" s="33"/>
    </row>
    <row r="73" spans="2:11" s="32" customFormat="1" ht="201" customHeight="1" x14ac:dyDescent="0.9">
      <c r="B73" s="33">
        <v>37</v>
      </c>
      <c r="C73" s="116" t="s">
        <v>194</v>
      </c>
      <c r="D73" s="116"/>
      <c r="E73" s="116"/>
      <c r="F73" s="117" t="s">
        <v>51</v>
      </c>
      <c r="G73" s="117"/>
      <c r="H73" s="33" t="s">
        <v>13</v>
      </c>
      <c r="I73" s="33"/>
      <c r="J73" s="36"/>
      <c r="K73" s="33"/>
    </row>
    <row r="74" spans="2:11" s="32" customFormat="1" ht="141" customHeight="1" x14ac:dyDescent="0.9">
      <c r="B74" s="33">
        <v>38</v>
      </c>
      <c r="C74" s="116" t="s">
        <v>52</v>
      </c>
      <c r="D74" s="116"/>
      <c r="E74" s="116"/>
      <c r="F74" s="118" t="s">
        <v>53</v>
      </c>
      <c r="G74" s="118"/>
      <c r="H74" s="33" t="s">
        <v>13</v>
      </c>
      <c r="I74" s="30"/>
      <c r="J74" s="36"/>
      <c r="K74" s="33"/>
    </row>
    <row r="75" spans="2:11" s="32" customFormat="1" ht="228.65" customHeight="1" x14ac:dyDescent="0.9">
      <c r="B75" s="33">
        <v>39</v>
      </c>
      <c r="C75" s="116" t="s">
        <v>54</v>
      </c>
      <c r="D75" s="116"/>
      <c r="E75" s="116"/>
      <c r="F75" s="118" t="s">
        <v>55</v>
      </c>
      <c r="G75" s="118"/>
      <c r="H75" s="33" t="s">
        <v>13</v>
      </c>
      <c r="I75" s="30"/>
      <c r="J75" s="36"/>
      <c r="K75" s="33"/>
    </row>
    <row r="76" spans="2:11" s="32" customFormat="1" ht="228.65" customHeight="1" x14ac:dyDescent="0.9">
      <c r="B76" s="33">
        <v>40</v>
      </c>
      <c r="C76" s="107" t="s">
        <v>135</v>
      </c>
      <c r="D76" s="107"/>
      <c r="E76" s="107"/>
      <c r="F76" s="118" t="s">
        <v>57</v>
      </c>
      <c r="G76" s="118"/>
      <c r="H76" s="33" t="s">
        <v>58</v>
      </c>
      <c r="I76" s="30"/>
      <c r="J76" s="36"/>
      <c r="K76" s="33"/>
    </row>
    <row r="77" spans="2:11" s="32" customFormat="1" ht="228.65" customHeight="1" x14ac:dyDescent="0.9">
      <c r="B77" s="33">
        <v>41</v>
      </c>
      <c r="C77" s="116" t="s">
        <v>59</v>
      </c>
      <c r="D77" s="116"/>
      <c r="E77" s="116"/>
      <c r="F77" s="117" t="s">
        <v>60</v>
      </c>
      <c r="G77" s="117"/>
      <c r="H77" s="23" t="s">
        <v>61</v>
      </c>
      <c r="I77" s="33"/>
      <c r="J77" s="36"/>
      <c r="K77" s="33"/>
    </row>
    <row r="78" spans="2:11" s="32" customFormat="1" ht="201" customHeight="1" x14ac:dyDescent="0.9">
      <c r="B78" s="33">
        <v>42</v>
      </c>
      <c r="C78" s="107" t="s">
        <v>62</v>
      </c>
      <c r="D78" s="107"/>
      <c r="E78" s="107"/>
      <c r="F78" s="117" t="s">
        <v>63</v>
      </c>
      <c r="G78" s="117"/>
      <c r="H78" s="23" t="s">
        <v>61</v>
      </c>
      <c r="I78" s="33"/>
      <c r="J78" s="36"/>
      <c r="K78" s="33"/>
    </row>
    <row r="79" spans="2:11" s="32" customFormat="1" ht="145.65" customHeight="1" x14ac:dyDescent="0.9">
      <c r="B79" s="33">
        <v>43</v>
      </c>
      <c r="C79" s="116" t="s">
        <v>136</v>
      </c>
      <c r="D79" s="116"/>
      <c r="E79" s="116"/>
      <c r="F79" s="117" t="s">
        <v>63</v>
      </c>
      <c r="G79" s="117"/>
      <c r="H79" s="23" t="s">
        <v>22</v>
      </c>
      <c r="I79" s="33"/>
      <c r="J79" s="36"/>
      <c r="K79" s="33"/>
    </row>
    <row r="80" spans="2:11" s="32" customFormat="1" ht="161.5" customHeight="1" x14ac:dyDescent="0.9">
      <c r="B80" s="33">
        <v>44</v>
      </c>
      <c r="C80" s="116" t="s">
        <v>137</v>
      </c>
      <c r="D80" s="116"/>
      <c r="E80" s="116"/>
      <c r="F80" s="117" t="s">
        <v>66</v>
      </c>
      <c r="G80" s="117"/>
      <c r="H80" s="23" t="s">
        <v>13</v>
      </c>
      <c r="I80" s="33"/>
      <c r="J80" s="36"/>
      <c r="K80" s="33"/>
    </row>
    <row r="81" spans="2:11" s="32" customFormat="1" ht="161.5" customHeight="1" x14ac:dyDescent="0.9">
      <c r="B81" s="33">
        <v>45</v>
      </c>
      <c r="C81" s="116" t="s">
        <v>71</v>
      </c>
      <c r="D81" s="116"/>
      <c r="E81" s="116"/>
      <c r="F81" s="117" t="s">
        <v>72</v>
      </c>
      <c r="G81" s="117"/>
      <c r="H81" s="23" t="s">
        <v>67</v>
      </c>
      <c r="I81" s="33"/>
      <c r="J81" s="36"/>
      <c r="K81" s="33"/>
    </row>
    <row r="82" spans="2:11" s="32" customFormat="1" ht="136.4" customHeight="1" x14ac:dyDescent="0.9">
      <c r="B82" s="33">
        <v>46</v>
      </c>
      <c r="C82" s="116" t="s">
        <v>138</v>
      </c>
      <c r="D82" s="116"/>
      <c r="E82" s="116"/>
      <c r="F82" s="117" t="s">
        <v>92</v>
      </c>
      <c r="G82" s="117"/>
      <c r="H82" s="23" t="s">
        <v>13</v>
      </c>
      <c r="I82" s="35">
        <v>0</v>
      </c>
      <c r="J82" s="36"/>
      <c r="K82" s="33"/>
    </row>
    <row r="83" spans="2:11" s="32" customFormat="1" ht="168" customHeight="1" x14ac:dyDescent="0.9">
      <c r="B83" s="33">
        <v>47</v>
      </c>
      <c r="C83" s="116" t="s">
        <v>75</v>
      </c>
      <c r="D83" s="116"/>
      <c r="E83" s="116"/>
      <c r="F83" s="117" t="s">
        <v>76</v>
      </c>
      <c r="G83" s="117"/>
      <c r="H83" s="23" t="s">
        <v>58</v>
      </c>
      <c r="I83" s="35"/>
      <c r="J83" s="36"/>
      <c r="K83" s="33">
        <v>0</v>
      </c>
    </row>
    <row r="84" spans="2:11" s="32" customFormat="1" ht="176.4" customHeight="1" x14ac:dyDescent="0.9">
      <c r="B84" s="33">
        <v>48</v>
      </c>
      <c r="C84" s="116" t="s">
        <v>139</v>
      </c>
      <c r="D84" s="116"/>
      <c r="E84" s="116"/>
      <c r="F84" s="108" t="s">
        <v>69</v>
      </c>
      <c r="G84" s="109"/>
      <c r="H84" s="22" t="s">
        <v>140</v>
      </c>
      <c r="I84" s="38"/>
      <c r="J84" s="38"/>
      <c r="K84" s="38"/>
    </row>
    <row r="85" spans="2:11" s="32" customFormat="1" ht="162.65" customHeight="1" x14ac:dyDescent="0.9">
      <c r="B85" s="33">
        <v>49</v>
      </c>
      <c r="C85" s="107" t="s">
        <v>73</v>
      </c>
      <c r="D85" s="107"/>
      <c r="E85" s="107"/>
      <c r="F85" s="108" t="s">
        <v>141</v>
      </c>
      <c r="G85" s="109"/>
      <c r="H85" s="22" t="s">
        <v>11</v>
      </c>
      <c r="I85" s="22"/>
      <c r="J85" s="22"/>
      <c r="K85" s="22"/>
    </row>
    <row r="86" spans="2:11" s="32" customFormat="1" ht="196.4" customHeight="1" x14ac:dyDescent="0.9">
      <c r="B86" s="33">
        <v>50</v>
      </c>
      <c r="C86" s="107" t="s">
        <v>81</v>
      </c>
      <c r="D86" s="107"/>
      <c r="E86" s="107"/>
      <c r="F86" s="108" t="s">
        <v>94</v>
      </c>
      <c r="G86" s="109"/>
      <c r="H86" s="22" t="s">
        <v>140</v>
      </c>
      <c r="I86" s="22"/>
      <c r="J86" s="22"/>
      <c r="K86" s="22"/>
    </row>
    <row r="87" spans="2:11" s="32" customFormat="1" ht="23" x14ac:dyDescent="0.95">
      <c r="B87" s="110" t="s">
        <v>142</v>
      </c>
      <c r="C87" s="111"/>
      <c r="D87" s="112"/>
      <c r="E87" s="39" t="s">
        <v>143</v>
      </c>
      <c r="F87" s="39"/>
      <c r="G87" s="39" t="s">
        <v>144</v>
      </c>
      <c r="H87" s="39" t="s">
        <v>145</v>
      </c>
      <c r="I87" s="37" t="s">
        <v>146</v>
      </c>
      <c r="J87" s="39" t="s">
        <v>4</v>
      </c>
      <c r="K87" s="39" t="s">
        <v>3</v>
      </c>
    </row>
    <row r="88" spans="2:11" s="32" customFormat="1" ht="23" x14ac:dyDescent="0.95">
      <c r="B88" s="37"/>
      <c r="C88" s="37"/>
      <c r="D88" s="37"/>
      <c r="E88" s="39"/>
      <c r="F88" s="39"/>
      <c r="G88" s="39"/>
      <c r="H88" s="39"/>
      <c r="I88" s="37"/>
      <c r="J88" s="39"/>
      <c r="K88" s="39"/>
    </row>
    <row r="89" spans="2:11" s="32" customFormat="1" ht="14.4" customHeight="1" x14ac:dyDescent="0.95">
      <c r="B89" s="40"/>
      <c r="C89" s="37"/>
      <c r="D89" s="37"/>
      <c r="E89" s="39"/>
      <c r="F89" s="39"/>
      <c r="G89" s="39"/>
      <c r="H89" s="39"/>
      <c r="I89" s="37"/>
      <c r="J89" s="39"/>
      <c r="K89" s="39"/>
    </row>
    <row r="90" spans="2:11" s="32" customFormat="1" ht="23" x14ac:dyDescent="0.95">
      <c r="B90" s="113" t="s">
        <v>147</v>
      </c>
      <c r="C90" s="113"/>
      <c r="D90" s="113"/>
      <c r="E90" s="113"/>
      <c r="F90" s="41"/>
      <c r="G90" s="41"/>
      <c r="H90" s="41"/>
      <c r="I90" s="34"/>
      <c r="J90" s="40"/>
      <c r="K90" s="39"/>
    </row>
    <row r="91" spans="2:11" s="32" customFormat="1" ht="23" x14ac:dyDescent="0.95">
      <c r="B91" s="114" t="s">
        <v>119</v>
      </c>
      <c r="C91" s="114"/>
      <c r="D91" s="114"/>
      <c r="E91" s="37">
        <v>2</v>
      </c>
      <c r="F91" s="41"/>
      <c r="G91" s="34">
        <v>2</v>
      </c>
      <c r="H91" s="34">
        <v>2</v>
      </c>
      <c r="I91" s="42">
        <v>3</v>
      </c>
      <c r="J91" s="43">
        <f>I91*H91*G91*E91</f>
        <v>24</v>
      </c>
      <c r="K91" s="39"/>
    </row>
    <row r="92" spans="2:11" s="32" customFormat="1" ht="23" x14ac:dyDescent="0.95">
      <c r="B92" s="115" t="s">
        <v>148</v>
      </c>
      <c r="C92" s="115"/>
      <c r="D92" s="115"/>
      <c r="E92" s="31"/>
      <c r="F92" s="41"/>
      <c r="G92" s="41"/>
      <c r="H92" s="41"/>
      <c r="I92" s="42"/>
      <c r="J92" s="43">
        <f>SUM(J91:J91)</f>
        <v>24</v>
      </c>
      <c r="K92" s="34" t="s">
        <v>16</v>
      </c>
    </row>
    <row r="93" spans="2:11" s="32" customFormat="1" ht="23" x14ac:dyDescent="0.95">
      <c r="B93" s="34"/>
      <c r="C93" s="44"/>
      <c r="D93" s="34"/>
      <c r="E93" s="31"/>
      <c r="F93" s="41"/>
      <c r="G93" s="41"/>
      <c r="H93" s="41"/>
      <c r="I93" s="42"/>
      <c r="J93" s="34"/>
      <c r="K93" s="34"/>
    </row>
    <row r="94" spans="2:11" s="32" customFormat="1" x14ac:dyDescent="0.9">
      <c r="B94" s="24"/>
      <c r="C94" s="23"/>
      <c r="D94" s="23"/>
      <c r="E94" s="25"/>
      <c r="F94" s="25"/>
      <c r="G94" s="25"/>
      <c r="H94" s="25"/>
      <c r="I94" s="23"/>
      <c r="J94" s="25"/>
      <c r="K94" s="24"/>
    </row>
    <row r="95" spans="2:11" s="32" customFormat="1" x14ac:dyDescent="0.9">
      <c r="B95" s="104" t="s">
        <v>149</v>
      </c>
      <c r="C95" s="104"/>
      <c r="D95" s="104"/>
      <c r="E95" s="45"/>
      <c r="F95" s="45"/>
      <c r="G95" s="25"/>
      <c r="H95" s="25"/>
      <c r="I95" s="23"/>
      <c r="J95" s="25"/>
      <c r="K95" s="24"/>
    </row>
    <row r="96" spans="2:11" s="32" customFormat="1" x14ac:dyDescent="0.9">
      <c r="B96" s="101" t="s">
        <v>150</v>
      </c>
      <c r="C96" s="101"/>
      <c r="D96" s="101"/>
      <c r="E96" s="46"/>
      <c r="F96" s="46"/>
      <c r="G96" s="25"/>
      <c r="H96" s="25"/>
      <c r="I96" s="23"/>
      <c r="J96" s="47">
        <f>J24</f>
        <v>0.6100000000000001</v>
      </c>
      <c r="K96" s="24"/>
    </row>
    <row r="97" spans="1:30" s="32" customFormat="1" x14ac:dyDescent="0.9">
      <c r="B97" s="101" t="s">
        <v>151</v>
      </c>
      <c r="C97" s="101"/>
      <c r="D97" s="101"/>
      <c r="E97" s="46"/>
      <c r="F97" s="46"/>
      <c r="G97" s="25"/>
      <c r="H97" s="25"/>
      <c r="I97" s="23"/>
      <c r="J97" s="47">
        <f>J96*0.1</f>
        <v>6.1000000000000013E-2</v>
      </c>
      <c r="K97" s="24"/>
    </row>
    <row r="98" spans="1:30" s="32" customFormat="1" x14ac:dyDescent="0.9">
      <c r="B98" s="105" t="s">
        <v>148</v>
      </c>
      <c r="C98" s="105"/>
      <c r="D98" s="105"/>
      <c r="E98" s="46"/>
      <c r="F98" s="46"/>
      <c r="G98" s="25"/>
      <c r="H98" s="25"/>
      <c r="I98" s="23"/>
      <c r="J98" s="47">
        <f>SUM(J96:J97)</f>
        <v>0.67100000000000015</v>
      </c>
      <c r="K98" s="23" t="s">
        <v>20</v>
      </c>
    </row>
    <row r="99" spans="1:30" s="32" customFormat="1" x14ac:dyDescent="0.9">
      <c r="B99" s="105" t="s">
        <v>148</v>
      </c>
      <c r="C99" s="105"/>
      <c r="D99" s="105"/>
      <c r="E99" s="46"/>
      <c r="F99" s="46"/>
      <c r="G99" s="25"/>
      <c r="H99" s="25"/>
      <c r="I99" s="23"/>
      <c r="J99" s="47">
        <f>ROUND(J98,0)</f>
        <v>1</v>
      </c>
      <c r="K99" s="23" t="s">
        <v>20</v>
      </c>
    </row>
    <row r="100" spans="1:30" s="32" customFormat="1" x14ac:dyDescent="0.9">
      <c r="B100" s="104" t="s">
        <v>152</v>
      </c>
      <c r="C100" s="104"/>
      <c r="D100" s="104"/>
      <c r="E100" s="15"/>
      <c r="F100" s="25"/>
      <c r="G100" s="25"/>
      <c r="H100" s="25"/>
      <c r="I100" s="30"/>
      <c r="J100" s="23"/>
      <c r="K100" s="23"/>
    </row>
    <row r="101" spans="1:30" s="32" customFormat="1" x14ac:dyDescent="0.9">
      <c r="B101" s="101" t="s">
        <v>153</v>
      </c>
      <c r="C101" s="101"/>
      <c r="D101" s="101"/>
      <c r="E101" s="15"/>
      <c r="F101" s="15"/>
      <c r="G101" s="25"/>
      <c r="H101" s="25"/>
      <c r="I101" s="23"/>
      <c r="J101" s="47">
        <f>J27</f>
        <v>0</v>
      </c>
      <c r="K101" s="23"/>
    </row>
    <row r="102" spans="1:30" s="32" customFormat="1" x14ac:dyDescent="0.9">
      <c r="B102" s="101" t="s">
        <v>151</v>
      </c>
      <c r="C102" s="101"/>
      <c r="D102" s="101"/>
      <c r="E102" s="15"/>
      <c r="F102" s="15"/>
      <c r="G102" s="25"/>
      <c r="H102" s="25"/>
      <c r="I102" s="23"/>
      <c r="J102" s="47">
        <f>J101*0.1</f>
        <v>0</v>
      </c>
      <c r="K102" s="23"/>
    </row>
    <row r="103" spans="1:30" s="32" customFormat="1" x14ac:dyDescent="0.9">
      <c r="B103" s="105" t="s">
        <v>148</v>
      </c>
      <c r="C103" s="105"/>
      <c r="D103" s="105"/>
      <c r="E103" s="15"/>
      <c r="F103" s="15"/>
      <c r="G103" s="25"/>
      <c r="H103" s="25"/>
      <c r="I103" s="23"/>
      <c r="J103" s="47">
        <f>SUM(J101:J102)</f>
        <v>0</v>
      </c>
      <c r="K103" s="23" t="s">
        <v>9</v>
      </c>
    </row>
    <row r="104" spans="1:30" s="32" customFormat="1" x14ac:dyDescent="0.9">
      <c r="B104" s="16"/>
      <c r="C104" s="48"/>
      <c r="D104" s="48"/>
      <c r="E104" s="15"/>
      <c r="F104" s="15"/>
      <c r="G104" s="25"/>
      <c r="H104" s="25"/>
      <c r="I104" s="23"/>
      <c r="J104" s="47"/>
      <c r="K104" s="23"/>
    </row>
    <row r="105" spans="1:30" s="32" customFormat="1" x14ac:dyDescent="0.9">
      <c r="B105" s="106" t="s">
        <v>154</v>
      </c>
      <c r="C105" s="106"/>
      <c r="D105" s="106"/>
      <c r="E105" s="106"/>
      <c r="F105" s="15"/>
      <c r="G105" s="25"/>
      <c r="H105" s="25"/>
      <c r="I105" s="23"/>
      <c r="J105" s="47"/>
      <c r="K105" s="23"/>
    </row>
    <row r="106" spans="1:30" s="32" customFormat="1" x14ac:dyDescent="0.9">
      <c r="B106" s="101" t="s">
        <v>155</v>
      </c>
      <c r="C106" s="101"/>
      <c r="D106" s="101"/>
      <c r="E106" s="15"/>
      <c r="F106" s="15"/>
      <c r="G106" s="25"/>
      <c r="H106" s="25"/>
      <c r="I106" s="23"/>
      <c r="J106" s="47">
        <f>J103</f>
        <v>0</v>
      </c>
      <c r="K106" s="24" t="s">
        <v>9</v>
      </c>
    </row>
    <row r="107" spans="1:30" s="32" customFormat="1" x14ac:dyDescent="0.9">
      <c r="B107" s="101"/>
      <c r="C107" s="101"/>
      <c r="D107" s="101"/>
      <c r="E107" s="15"/>
      <c r="F107" s="15"/>
      <c r="G107" s="102">
        <v>0</v>
      </c>
      <c r="H107" s="102"/>
      <c r="I107" s="102"/>
      <c r="J107" s="47">
        <f>J106/0.3</f>
        <v>0</v>
      </c>
      <c r="K107" s="24"/>
    </row>
    <row r="108" spans="1:30" s="32" customFormat="1" x14ac:dyDescent="0.9">
      <c r="B108" s="101" t="s">
        <v>156</v>
      </c>
      <c r="C108" s="101"/>
      <c r="D108" s="101"/>
      <c r="E108" s="45"/>
      <c r="F108" s="45"/>
      <c r="G108" s="45"/>
      <c r="H108" s="25"/>
      <c r="I108" s="23"/>
      <c r="J108" s="47">
        <f>ROUND(J107,0)</f>
        <v>0</v>
      </c>
      <c r="K108" s="23" t="s">
        <v>22</v>
      </c>
    </row>
    <row r="109" spans="1:30" x14ac:dyDescent="0.9">
      <c r="B109" s="24"/>
      <c r="C109" s="23"/>
      <c r="D109" s="23"/>
      <c r="E109" s="25"/>
      <c r="F109" s="25"/>
      <c r="G109" s="25"/>
      <c r="H109" s="25"/>
      <c r="I109" s="23"/>
      <c r="J109" s="25"/>
      <c r="K109" s="25"/>
    </row>
    <row r="110" spans="1:30" x14ac:dyDescent="0.9">
      <c r="B110" s="104" t="s">
        <v>157</v>
      </c>
      <c r="C110" s="104"/>
      <c r="D110" s="104"/>
      <c r="E110" s="15"/>
      <c r="F110" s="15"/>
      <c r="G110" s="25"/>
      <c r="H110" s="25"/>
      <c r="I110" s="23"/>
      <c r="J110" s="25"/>
      <c r="K110" s="25"/>
    </row>
    <row r="111" spans="1:30" x14ac:dyDescent="0.9">
      <c r="B111" s="101" t="s">
        <v>158</v>
      </c>
      <c r="C111" s="101"/>
      <c r="D111" s="101"/>
      <c r="E111" s="15"/>
      <c r="F111" s="15"/>
      <c r="G111" s="102">
        <v>0</v>
      </c>
      <c r="H111" s="102"/>
      <c r="I111" s="102"/>
      <c r="J111" s="47">
        <f>J108*0.5</f>
        <v>0</v>
      </c>
      <c r="K111" s="23" t="s">
        <v>44</v>
      </c>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24"/>
      <c r="C113" s="23"/>
      <c r="D113" s="23"/>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4" t="s">
        <v>159</v>
      </c>
      <c r="C114" s="104"/>
      <c r="D114" s="104"/>
      <c r="E114" s="15"/>
      <c r="F114" s="15"/>
      <c r="I114" s="23"/>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101" t="s">
        <v>160</v>
      </c>
      <c r="C115" s="101"/>
      <c r="D115" s="101"/>
      <c r="E115" s="15"/>
      <c r="F115" s="15"/>
      <c r="G115" s="102">
        <v>0</v>
      </c>
      <c r="H115" s="102"/>
      <c r="I115" s="102"/>
      <c r="J115" s="47">
        <f>J112*1</f>
        <v>0</v>
      </c>
      <c r="K115" s="23" t="s">
        <v>44</v>
      </c>
      <c r="L115" s="14"/>
      <c r="M115" s="14"/>
      <c r="N115" s="14"/>
      <c r="O115" s="14"/>
      <c r="P115" s="14"/>
      <c r="Q115" s="14"/>
      <c r="R115" s="14"/>
      <c r="S115" s="14"/>
      <c r="T115" s="14"/>
      <c r="U115" s="14"/>
      <c r="V115" s="14"/>
      <c r="W115" s="14"/>
      <c r="X115" s="14"/>
      <c r="Y115" s="14"/>
      <c r="Z115" s="14"/>
      <c r="AA115" s="14"/>
      <c r="AB115" s="14"/>
      <c r="AC115" s="14"/>
      <c r="AD115" s="14"/>
    </row>
    <row r="116" spans="1:30" s="25" customFormat="1" x14ac:dyDescent="0.9">
      <c r="A116" s="49"/>
      <c r="B116" s="24"/>
      <c r="C116" s="23"/>
      <c r="D116" s="23"/>
      <c r="I116" s="23"/>
      <c r="L116" s="14"/>
      <c r="M116" s="14"/>
      <c r="N116" s="14"/>
      <c r="O116" s="14"/>
      <c r="P116" s="14"/>
      <c r="Q116" s="14"/>
      <c r="R116" s="14"/>
      <c r="S116" s="14"/>
      <c r="T116" s="14"/>
      <c r="U116" s="14"/>
      <c r="V116" s="14"/>
      <c r="W116" s="14"/>
      <c r="X116" s="14"/>
      <c r="Y116" s="14"/>
      <c r="Z116" s="14"/>
      <c r="AA116" s="14"/>
      <c r="AB116" s="14"/>
      <c r="AC116" s="14"/>
      <c r="AD116" s="14"/>
    </row>
    <row r="117" spans="1:30" x14ac:dyDescent="0.9">
      <c r="B117" s="103"/>
      <c r="C117" s="103"/>
      <c r="D117" s="103"/>
      <c r="E117" s="15"/>
      <c r="F117" s="15"/>
      <c r="G117" s="25"/>
      <c r="H117" s="25"/>
      <c r="I117" s="23"/>
      <c r="J117" s="24"/>
      <c r="K117" s="25"/>
    </row>
  </sheetData>
  <mergeCells count="144">
    <mergeCell ref="B15:K15"/>
    <mergeCell ref="C23:D23"/>
    <mergeCell ref="C24:D24"/>
    <mergeCell ref="C25:D25"/>
    <mergeCell ref="C26:D26"/>
    <mergeCell ref="C27:D27"/>
    <mergeCell ref="E9:K9"/>
    <mergeCell ref="B13:B14"/>
    <mergeCell ref="C13:C14"/>
    <mergeCell ref="D13:D14"/>
    <mergeCell ref="E13:E14"/>
    <mergeCell ref="G13:I13"/>
    <mergeCell ref="J13:J14"/>
    <mergeCell ref="K13:K14"/>
    <mergeCell ref="C38:E38"/>
    <mergeCell ref="F38:G38"/>
    <mergeCell ref="C39:E39"/>
    <mergeCell ref="F39:G39"/>
    <mergeCell ref="C40:E40"/>
    <mergeCell ref="F40:G40"/>
    <mergeCell ref="C28:D28"/>
    <mergeCell ref="C29:D29"/>
    <mergeCell ref="B34:J34"/>
    <mergeCell ref="C36:E36"/>
    <mergeCell ref="F36:G36"/>
    <mergeCell ref="C37:E37"/>
    <mergeCell ref="F37:G37"/>
    <mergeCell ref="C44:E44"/>
    <mergeCell ref="F44:G44"/>
    <mergeCell ref="C45:E45"/>
    <mergeCell ref="F45:G45"/>
    <mergeCell ref="C46:E46"/>
    <mergeCell ref="F46:G46"/>
    <mergeCell ref="C41:E41"/>
    <mergeCell ref="F41:G41"/>
    <mergeCell ref="C42:E42"/>
    <mergeCell ref="F42:G42"/>
    <mergeCell ref="C43:E43"/>
    <mergeCell ref="F43:G43"/>
    <mergeCell ref="C50:E50"/>
    <mergeCell ref="F50:G50"/>
    <mergeCell ref="C51:E51"/>
    <mergeCell ref="F51:G51"/>
    <mergeCell ref="C52:E52"/>
    <mergeCell ref="F52:G52"/>
    <mergeCell ref="C47:E47"/>
    <mergeCell ref="F47:G47"/>
    <mergeCell ref="C48:E48"/>
    <mergeCell ref="F48:G48"/>
    <mergeCell ref="C49:E49"/>
    <mergeCell ref="F49:G49"/>
    <mergeCell ref="C56:E56"/>
    <mergeCell ref="F56:G56"/>
    <mergeCell ref="C57:E57"/>
    <mergeCell ref="F57:G57"/>
    <mergeCell ref="C58:E58"/>
    <mergeCell ref="F58:G58"/>
    <mergeCell ref="C53:E53"/>
    <mergeCell ref="F53:G53"/>
    <mergeCell ref="C54:E54"/>
    <mergeCell ref="F54:G54"/>
    <mergeCell ref="C55:E55"/>
    <mergeCell ref="F55:G55"/>
    <mergeCell ref="C62:E62"/>
    <mergeCell ref="F62:G62"/>
    <mergeCell ref="C63:E63"/>
    <mergeCell ref="F63:G63"/>
    <mergeCell ref="C64:E64"/>
    <mergeCell ref="F64:G64"/>
    <mergeCell ref="C59:E59"/>
    <mergeCell ref="F59:G59"/>
    <mergeCell ref="C60:E60"/>
    <mergeCell ref="F60:G60"/>
    <mergeCell ref="C61:E61"/>
    <mergeCell ref="F61:G61"/>
    <mergeCell ref="C68:E68"/>
    <mergeCell ref="F68:G68"/>
    <mergeCell ref="C69:E69"/>
    <mergeCell ref="F69:G69"/>
    <mergeCell ref="C70:E70"/>
    <mergeCell ref="F70:G70"/>
    <mergeCell ref="C65:E65"/>
    <mergeCell ref="F65:G65"/>
    <mergeCell ref="C66:E66"/>
    <mergeCell ref="F66:G66"/>
    <mergeCell ref="C67:E67"/>
    <mergeCell ref="F67:G67"/>
    <mergeCell ref="C74:E74"/>
    <mergeCell ref="F74:G74"/>
    <mergeCell ref="C75:E75"/>
    <mergeCell ref="F75:G75"/>
    <mergeCell ref="C76:E76"/>
    <mergeCell ref="F76:G76"/>
    <mergeCell ref="C71:E71"/>
    <mergeCell ref="F71:G71"/>
    <mergeCell ref="C72:E72"/>
    <mergeCell ref="F72:G72"/>
    <mergeCell ref="C73:E73"/>
    <mergeCell ref="F73:G73"/>
    <mergeCell ref="C80:E80"/>
    <mergeCell ref="F80:G80"/>
    <mergeCell ref="C81:E81"/>
    <mergeCell ref="F81:G81"/>
    <mergeCell ref="C82:E82"/>
    <mergeCell ref="F82:G82"/>
    <mergeCell ref="C77:E77"/>
    <mergeCell ref="F77:G77"/>
    <mergeCell ref="C78:E78"/>
    <mergeCell ref="F78:G78"/>
    <mergeCell ref="C79:E79"/>
    <mergeCell ref="F79:G79"/>
    <mergeCell ref="C86:E86"/>
    <mergeCell ref="F86:G86"/>
    <mergeCell ref="B87:D87"/>
    <mergeCell ref="B90:E90"/>
    <mergeCell ref="B91:D91"/>
    <mergeCell ref="B92:D92"/>
    <mergeCell ref="C83:E83"/>
    <mergeCell ref="F83:G83"/>
    <mergeCell ref="C84:E84"/>
    <mergeCell ref="F84:G84"/>
    <mergeCell ref="C85:E85"/>
    <mergeCell ref="F85:G85"/>
    <mergeCell ref="B101:D101"/>
    <mergeCell ref="B102:D102"/>
    <mergeCell ref="B103:D103"/>
    <mergeCell ref="B105:E105"/>
    <mergeCell ref="B106:D106"/>
    <mergeCell ref="B107:D107"/>
    <mergeCell ref="B95:D95"/>
    <mergeCell ref="B96:D96"/>
    <mergeCell ref="B97:D97"/>
    <mergeCell ref="B98:D98"/>
    <mergeCell ref="B99:D99"/>
    <mergeCell ref="B100:D100"/>
    <mergeCell ref="B115:D115"/>
    <mergeCell ref="G115:I115"/>
    <mergeCell ref="B117:D117"/>
    <mergeCell ref="G107:I107"/>
    <mergeCell ref="B108:D108"/>
    <mergeCell ref="B110:D110"/>
    <mergeCell ref="B111:D111"/>
    <mergeCell ref="G111:I111"/>
    <mergeCell ref="B114:D114"/>
  </mergeCells>
  <pageMargins left="0.70866141732283472" right="0.70866141732283472" top="0.74803149606299213" bottom="0.74803149606299213" header="0.31496062992125984" footer="0.31496062992125984"/>
  <pageSetup scale="48" fitToHeight="12" orientation="landscape" r:id="rId1"/>
  <headerFooter>
    <oddHeader>&amp;A</oddHeader>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FAD83-F318-43B4-96B0-B44BBB1E9D63}">
  <sheetPr>
    <tabColor rgb="FFFFFF00"/>
    <pageSetUpPr fitToPage="1"/>
  </sheetPr>
  <dimension ref="A2:AD116"/>
  <sheetViews>
    <sheetView view="pageBreakPreview" zoomScale="40" zoomScaleNormal="55" zoomScaleSheetLayoutView="40" workbookViewId="0">
      <selection activeCell="J16" sqref="J16"/>
    </sheetView>
  </sheetViews>
  <sheetFormatPr defaultColWidth="8.90625" defaultRowHeight="21.5" x14ac:dyDescent="0.9"/>
  <cols>
    <col min="1" max="1" width="8.90625" style="14"/>
    <col min="2" max="2" width="29.90625" style="13" customWidth="1"/>
    <col min="3" max="3" width="21.90625" style="12" customWidth="1"/>
    <col min="4" max="4" width="23.453125" style="12" customWidth="1"/>
    <col min="5" max="5" width="47.08984375" style="14" customWidth="1"/>
    <col min="6" max="6" width="14.90625" style="14" customWidth="1"/>
    <col min="7" max="7" width="12.90625" style="14" customWidth="1"/>
    <col min="8" max="8" width="13.54296875" style="14" customWidth="1"/>
    <col min="9" max="9" width="14.90625" style="14" customWidth="1"/>
    <col min="10" max="10" width="19.90625" style="14" customWidth="1"/>
    <col min="11" max="11" width="35" style="13" customWidth="1"/>
    <col min="12" max="16384" width="8.90625" style="14"/>
  </cols>
  <sheetData>
    <row r="2" spans="2:11" ht="42" customHeight="1" x14ac:dyDescent="0.9">
      <c r="B2" s="15" t="s">
        <v>98</v>
      </c>
      <c r="C2" s="16" t="s">
        <v>195</v>
      </c>
    </row>
    <row r="3" spans="2:11" ht="21" customHeight="1" x14ac:dyDescent="0.9">
      <c r="B3" s="15" t="s">
        <v>99</v>
      </c>
      <c r="C3" s="16"/>
    </row>
    <row r="4" spans="2:11" ht="21" customHeight="1" x14ac:dyDescent="0.9">
      <c r="B4" s="15" t="s">
        <v>100</v>
      </c>
      <c r="C4" s="23" t="s">
        <v>196</v>
      </c>
    </row>
    <row r="5" spans="2:11" ht="21" customHeight="1" x14ac:dyDescent="0.9">
      <c r="B5" s="15" t="s">
        <v>101</v>
      </c>
      <c r="C5" s="16" t="s">
        <v>251</v>
      </c>
    </row>
    <row r="6" spans="2:11" ht="21" customHeight="1" x14ac:dyDescent="0.9">
      <c r="B6" s="15" t="s">
        <v>102</v>
      </c>
      <c r="C6" s="16"/>
    </row>
    <row r="7" spans="2:11" ht="21" customHeight="1" x14ac:dyDescent="0.9">
      <c r="B7" s="15" t="s">
        <v>103</v>
      </c>
      <c r="C7" s="16">
        <v>3</v>
      </c>
    </row>
    <row r="8" spans="2:11" ht="21" customHeight="1" x14ac:dyDescent="0.9">
      <c r="B8" s="15" t="s">
        <v>104</v>
      </c>
      <c r="C8" s="16" t="s">
        <v>238</v>
      </c>
    </row>
    <row r="9" spans="2:11" ht="41.4" customHeight="1" x14ac:dyDescent="0.9">
      <c r="B9" s="17" t="s">
        <v>105</v>
      </c>
      <c r="C9" s="16">
        <f>C7+1</f>
        <v>4</v>
      </c>
      <c r="E9" s="124"/>
      <c r="F9" s="124"/>
      <c r="G9" s="124"/>
      <c r="H9" s="124"/>
      <c r="I9" s="124"/>
      <c r="J9" s="124"/>
      <c r="K9" s="124"/>
    </row>
    <row r="10" spans="2:11" ht="21" customHeight="1" x14ac:dyDescent="0.9">
      <c r="B10" s="15" t="s">
        <v>106</v>
      </c>
      <c r="C10" s="16" t="s">
        <v>239</v>
      </c>
      <c r="J10" s="18"/>
    </row>
    <row r="11" spans="2:11" ht="21" customHeight="1" x14ac:dyDescent="0.9">
      <c r="B11" s="15" t="s">
        <v>107</v>
      </c>
      <c r="C11" s="16" t="s">
        <v>240</v>
      </c>
    </row>
    <row r="12" spans="2:11" x14ac:dyDescent="0.9">
      <c r="B12" s="19"/>
      <c r="C12" s="20"/>
    </row>
    <row r="13" spans="2:11" ht="15" customHeight="1" x14ac:dyDescent="0.9">
      <c r="B13" s="125" t="s">
        <v>108</v>
      </c>
      <c r="C13" s="125" t="s">
        <v>109</v>
      </c>
      <c r="D13" s="125" t="s">
        <v>110</v>
      </c>
      <c r="E13" s="125" t="s">
        <v>111</v>
      </c>
      <c r="F13" s="21"/>
      <c r="G13" s="125" t="s">
        <v>112</v>
      </c>
      <c r="H13" s="125"/>
      <c r="I13" s="125"/>
      <c r="J13" s="125" t="s">
        <v>113</v>
      </c>
      <c r="K13" s="125" t="s">
        <v>114</v>
      </c>
    </row>
    <row r="14" spans="2:11" ht="26.5" customHeight="1" x14ac:dyDescent="0.9">
      <c r="B14" s="125"/>
      <c r="C14" s="125"/>
      <c r="D14" s="125"/>
      <c r="E14" s="125"/>
      <c r="F14" s="21" t="s">
        <v>115</v>
      </c>
      <c r="G14" s="21" t="s">
        <v>116</v>
      </c>
      <c r="H14" s="21" t="s">
        <v>117</v>
      </c>
      <c r="I14" s="21" t="s">
        <v>118</v>
      </c>
      <c r="J14" s="125"/>
      <c r="K14" s="125"/>
    </row>
    <row r="15" spans="2:11" ht="18.649999999999999" customHeight="1" x14ac:dyDescent="0.9">
      <c r="B15" s="122" t="s">
        <v>241</v>
      </c>
      <c r="C15" s="122"/>
      <c r="D15" s="122"/>
      <c r="E15" s="122"/>
      <c r="F15" s="122"/>
      <c r="G15" s="122"/>
      <c r="H15" s="122"/>
      <c r="I15" s="122"/>
      <c r="J15" s="122"/>
      <c r="K15" s="122"/>
    </row>
    <row r="16" spans="2:11" ht="56.15" customHeight="1" x14ac:dyDescent="0.9">
      <c r="B16" s="22" t="s">
        <v>209</v>
      </c>
      <c r="C16" s="23" t="s">
        <v>210</v>
      </c>
      <c r="D16" s="23" t="s">
        <v>211</v>
      </c>
      <c r="E16" s="23" t="s">
        <v>212</v>
      </c>
      <c r="F16" s="23">
        <v>2</v>
      </c>
      <c r="G16" s="23">
        <f>29+3.5+3.5</f>
        <v>36</v>
      </c>
      <c r="H16" s="23"/>
      <c r="I16" s="24"/>
      <c r="J16" s="23"/>
      <c r="K16" s="23" t="s">
        <v>213</v>
      </c>
    </row>
    <row r="17" spans="2:11" ht="56.15" customHeight="1" x14ac:dyDescent="0.9">
      <c r="B17" s="22" t="s">
        <v>246</v>
      </c>
      <c r="C17" s="23" t="s">
        <v>247</v>
      </c>
      <c r="D17" s="23" t="s">
        <v>248</v>
      </c>
      <c r="E17" s="23" t="s">
        <v>249</v>
      </c>
      <c r="F17" s="23">
        <v>3</v>
      </c>
      <c r="G17" s="23"/>
      <c r="H17" s="23"/>
      <c r="I17" s="24"/>
      <c r="J17" s="23">
        <f>F17</f>
        <v>3</v>
      </c>
      <c r="K17" s="23" t="s">
        <v>250</v>
      </c>
    </row>
    <row r="18" spans="2:11" ht="56.15" customHeight="1" x14ac:dyDescent="0.9">
      <c r="B18" s="22"/>
      <c r="C18" s="23"/>
      <c r="D18" s="23"/>
      <c r="E18" s="23"/>
      <c r="F18" s="23"/>
      <c r="G18" s="23"/>
      <c r="H18" s="23"/>
      <c r="I18" s="24"/>
      <c r="J18" s="23"/>
      <c r="K18" s="23"/>
    </row>
    <row r="19" spans="2:11" ht="68.400000000000006" customHeight="1" x14ac:dyDescent="0.9">
      <c r="B19" s="24"/>
      <c r="C19" s="23"/>
      <c r="D19" s="23"/>
      <c r="E19" s="23"/>
      <c r="F19" s="23"/>
      <c r="G19" s="23"/>
      <c r="H19" s="23"/>
      <c r="I19" s="25"/>
      <c r="J19" s="23"/>
      <c r="K19" s="23"/>
    </row>
    <row r="20" spans="2:11" x14ac:dyDescent="0.9">
      <c r="B20" s="24"/>
      <c r="C20" s="23"/>
      <c r="D20" s="23"/>
      <c r="E20" s="25"/>
      <c r="F20" s="25"/>
      <c r="G20" s="25"/>
      <c r="H20" s="25"/>
      <c r="I20" s="25"/>
      <c r="J20" s="25"/>
      <c r="K20" s="24"/>
    </row>
    <row r="21" spans="2:11" ht="22.5" customHeight="1" x14ac:dyDescent="0.9">
      <c r="B21" s="26" t="s">
        <v>120</v>
      </c>
      <c r="C21" s="16"/>
      <c r="D21" s="16"/>
      <c r="E21" s="27"/>
      <c r="F21" s="27"/>
      <c r="G21" s="28"/>
      <c r="H21" s="25"/>
      <c r="I21" s="21"/>
      <c r="J21" s="29"/>
      <c r="K21" s="24"/>
    </row>
    <row r="22" spans="2:11" ht="22.5" customHeight="1" x14ac:dyDescent="0.9">
      <c r="B22" s="26"/>
      <c r="C22" s="123" t="s">
        <v>121</v>
      </c>
      <c r="D22" s="123"/>
      <c r="E22" s="27"/>
      <c r="F22" s="27"/>
      <c r="G22" s="28"/>
      <c r="H22" s="25"/>
      <c r="I22" s="16" t="s">
        <v>13</v>
      </c>
      <c r="J22" s="29">
        <v>0</v>
      </c>
      <c r="K22" s="24"/>
    </row>
    <row r="23" spans="2:11" ht="22.5" customHeight="1" x14ac:dyDescent="0.9">
      <c r="B23" s="26"/>
      <c r="C23" s="119" t="s">
        <v>122</v>
      </c>
      <c r="D23" s="119"/>
      <c r="E23" s="22"/>
      <c r="F23" s="22"/>
      <c r="G23" s="23"/>
      <c r="H23" s="23"/>
      <c r="I23" s="16" t="s">
        <v>13</v>
      </c>
      <c r="J23" s="29">
        <v>0</v>
      </c>
      <c r="K23" s="24"/>
    </row>
    <row r="24" spans="2:11" ht="22.5" customHeight="1" x14ac:dyDescent="0.9">
      <c r="B24" s="26"/>
      <c r="C24" s="119" t="s">
        <v>123</v>
      </c>
      <c r="D24" s="119"/>
      <c r="E24" s="22"/>
      <c r="F24" s="22"/>
      <c r="G24" s="23"/>
      <c r="H24" s="23"/>
      <c r="I24" s="16" t="s">
        <v>61</v>
      </c>
      <c r="J24" s="29">
        <v>0</v>
      </c>
      <c r="K24" s="24"/>
    </row>
    <row r="25" spans="2:11" ht="22.5" customHeight="1" x14ac:dyDescent="0.9">
      <c r="B25" s="26"/>
      <c r="C25" s="119" t="s">
        <v>124</v>
      </c>
      <c r="D25" s="119"/>
      <c r="E25" s="22"/>
      <c r="F25" s="22"/>
      <c r="G25" s="23"/>
      <c r="H25" s="23"/>
      <c r="I25" s="16" t="s">
        <v>61</v>
      </c>
      <c r="J25" s="29">
        <v>0</v>
      </c>
      <c r="K25" s="24"/>
    </row>
    <row r="26" spans="2:11" ht="22.5" customHeight="1" x14ac:dyDescent="0.9">
      <c r="B26" s="26"/>
      <c r="C26" s="106" t="s">
        <v>125</v>
      </c>
      <c r="D26" s="106"/>
      <c r="E26" s="22"/>
      <c r="F26" s="22"/>
      <c r="G26" s="23"/>
      <c r="H26" s="23"/>
      <c r="I26" s="16" t="s">
        <v>61</v>
      </c>
      <c r="J26" s="29">
        <v>0</v>
      </c>
      <c r="K26" s="24"/>
    </row>
    <row r="27" spans="2:11" ht="22.5" customHeight="1" x14ac:dyDescent="0.9">
      <c r="B27" s="26"/>
      <c r="C27" s="119" t="s">
        <v>126</v>
      </c>
      <c r="D27" s="119"/>
      <c r="E27" s="22"/>
      <c r="F27" s="22"/>
      <c r="G27" s="23"/>
      <c r="H27" s="23"/>
      <c r="I27" s="16" t="s">
        <v>16</v>
      </c>
      <c r="J27" s="29">
        <v>0</v>
      </c>
      <c r="K27" s="24"/>
    </row>
    <row r="28" spans="2:11" ht="22.5" customHeight="1" x14ac:dyDescent="0.9">
      <c r="B28" s="24"/>
      <c r="C28" s="102"/>
      <c r="D28" s="102"/>
      <c r="E28" s="25"/>
      <c r="F28" s="25"/>
      <c r="G28" s="25"/>
      <c r="H28" s="25"/>
      <c r="I28" s="25"/>
      <c r="J28" s="29"/>
      <c r="K28" s="24"/>
    </row>
    <row r="29" spans="2:11" ht="21.65" customHeight="1" x14ac:dyDescent="0.9">
      <c r="B29" s="24"/>
      <c r="C29" s="25"/>
      <c r="D29" s="25"/>
      <c r="E29" s="25"/>
      <c r="F29" s="25"/>
      <c r="G29" s="25"/>
      <c r="H29" s="25"/>
      <c r="I29" s="25"/>
      <c r="J29" s="29"/>
      <c r="K29" s="30"/>
    </row>
    <row r="30" spans="2:11" ht="21.65" customHeight="1" x14ac:dyDescent="0.9">
      <c r="B30" s="22"/>
      <c r="C30" s="25"/>
      <c r="D30" s="25"/>
      <c r="E30" s="25"/>
      <c r="F30" s="25"/>
      <c r="G30" s="25"/>
      <c r="H30" s="25"/>
      <c r="I30" s="25"/>
      <c r="J30" s="29"/>
      <c r="K30" s="30"/>
    </row>
    <row r="31" spans="2:11" x14ac:dyDescent="0.9">
      <c r="B31" s="22"/>
      <c r="C31" s="22"/>
      <c r="D31" s="22"/>
      <c r="E31" s="22"/>
      <c r="F31" s="22"/>
      <c r="G31" s="25"/>
      <c r="H31" s="25"/>
      <c r="I31" s="25"/>
      <c r="J31" s="30"/>
      <c r="K31" s="24"/>
    </row>
    <row r="32" spans="2:11" x14ac:dyDescent="0.9">
      <c r="B32" s="24"/>
      <c r="C32" s="23"/>
      <c r="D32" s="23"/>
      <c r="E32" s="25"/>
      <c r="F32" s="25"/>
      <c r="G32" s="25"/>
      <c r="H32" s="25"/>
      <c r="I32" s="25"/>
      <c r="J32" s="25"/>
      <c r="K32" s="24"/>
    </row>
    <row r="33" spans="2:11" ht="23" x14ac:dyDescent="0.9">
      <c r="B33" s="120" t="s">
        <v>127</v>
      </c>
      <c r="C33" s="120"/>
      <c r="D33" s="120"/>
      <c r="E33" s="120"/>
      <c r="F33" s="120"/>
      <c r="G33" s="120"/>
      <c r="H33" s="120"/>
      <c r="I33" s="120"/>
      <c r="J33" s="120"/>
      <c r="K33" s="24"/>
    </row>
    <row r="34" spans="2:11" x14ac:dyDescent="0.9">
      <c r="B34" s="23"/>
      <c r="C34" s="23"/>
      <c r="D34" s="23"/>
      <c r="E34" s="25"/>
      <c r="F34" s="25"/>
      <c r="G34" s="25"/>
      <c r="H34" s="25"/>
      <c r="I34" s="25"/>
      <c r="J34" s="25"/>
      <c r="K34" s="24"/>
    </row>
    <row r="35" spans="2:11" s="32" customFormat="1" ht="29.15" customHeight="1" x14ac:dyDescent="0.9">
      <c r="B35" s="27" t="s">
        <v>0</v>
      </c>
      <c r="C35" s="121" t="s">
        <v>1</v>
      </c>
      <c r="D35" s="121"/>
      <c r="E35" s="121"/>
      <c r="F35" s="121" t="s">
        <v>2</v>
      </c>
      <c r="G35" s="121"/>
      <c r="H35" s="16" t="s">
        <v>3</v>
      </c>
      <c r="I35" s="16" t="s">
        <v>4</v>
      </c>
      <c r="J35" s="16" t="s">
        <v>128</v>
      </c>
      <c r="K35" s="16" t="s">
        <v>129</v>
      </c>
    </row>
    <row r="36" spans="2:11" s="32" customFormat="1" ht="162" customHeight="1" x14ac:dyDescent="0.9">
      <c r="B36" s="33">
        <v>1</v>
      </c>
      <c r="C36" s="116" t="s">
        <v>162</v>
      </c>
      <c r="D36" s="116"/>
      <c r="E36" s="116"/>
      <c r="F36" s="117" t="s">
        <v>6</v>
      </c>
      <c r="G36" s="117"/>
      <c r="H36" s="34" t="s">
        <v>130</v>
      </c>
      <c r="I36" s="35">
        <v>1</v>
      </c>
      <c r="J36" s="36"/>
      <c r="K36" s="33"/>
    </row>
    <row r="37" spans="2:11" s="32" customFormat="1" ht="209.5" customHeight="1" x14ac:dyDescent="0.9">
      <c r="B37" s="33">
        <v>2</v>
      </c>
      <c r="C37" s="116" t="s">
        <v>163</v>
      </c>
      <c r="D37" s="116"/>
      <c r="E37" s="116"/>
      <c r="F37" s="117" t="s">
        <v>8</v>
      </c>
      <c r="G37" s="117"/>
      <c r="H37" s="33" t="s">
        <v>9</v>
      </c>
      <c r="I37" s="33"/>
      <c r="J37" s="36"/>
      <c r="K37" s="33"/>
    </row>
    <row r="38" spans="2:11" s="32" customFormat="1" ht="236.5" customHeight="1" x14ac:dyDescent="0.9">
      <c r="B38" s="33">
        <v>3</v>
      </c>
      <c r="C38" s="116" t="s">
        <v>164</v>
      </c>
      <c r="D38" s="116"/>
      <c r="E38" s="116"/>
      <c r="F38" s="117" t="s">
        <v>10</v>
      </c>
      <c r="G38" s="117"/>
      <c r="H38" s="33" t="s">
        <v>11</v>
      </c>
      <c r="I38" s="33"/>
      <c r="J38" s="36"/>
      <c r="K38" s="33"/>
    </row>
    <row r="39" spans="2:11" s="32" customFormat="1" ht="195" customHeight="1" x14ac:dyDescent="0.9">
      <c r="B39" s="33">
        <v>4</v>
      </c>
      <c r="C39" s="116" t="s">
        <v>165</v>
      </c>
      <c r="D39" s="116"/>
      <c r="E39" s="116"/>
      <c r="F39" s="117" t="s">
        <v>12</v>
      </c>
      <c r="G39" s="117"/>
      <c r="H39" s="33" t="s">
        <v>13</v>
      </c>
      <c r="I39" s="33"/>
      <c r="J39" s="36"/>
      <c r="K39" s="33"/>
    </row>
    <row r="40" spans="2:11" s="32" customFormat="1" ht="88.4" customHeight="1" x14ac:dyDescent="0.9">
      <c r="B40" s="33">
        <v>5</v>
      </c>
      <c r="C40" s="116" t="s">
        <v>166</v>
      </c>
      <c r="D40" s="116"/>
      <c r="E40" s="116"/>
      <c r="F40" s="117" t="s">
        <v>14</v>
      </c>
      <c r="G40" s="117"/>
      <c r="H40" s="33" t="s">
        <v>9</v>
      </c>
      <c r="I40" s="35">
        <f>J16</f>
        <v>0</v>
      </c>
      <c r="J40" s="36"/>
      <c r="K40" s="33"/>
    </row>
    <row r="41" spans="2:11" s="32" customFormat="1" ht="272.5" customHeight="1" x14ac:dyDescent="0.9">
      <c r="B41" s="33">
        <v>6</v>
      </c>
      <c r="C41" s="116" t="s">
        <v>167</v>
      </c>
      <c r="D41" s="116"/>
      <c r="E41" s="116"/>
      <c r="F41" s="117" t="s">
        <v>15</v>
      </c>
      <c r="G41" s="117"/>
      <c r="H41" s="34" t="s">
        <v>16</v>
      </c>
      <c r="I41" s="35">
        <f>J91</f>
        <v>0</v>
      </c>
      <c r="J41" s="36"/>
      <c r="K41" s="33"/>
    </row>
    <row r="42" spans="2:11" s="32" customFormat="1" ht="192" customHeight="1" x14ac:dyDescent="0.9">
      <c r="B42" s="33">
        <v>7</v>
      </c>
      <c r="C42" s="116" t="s">
        <v>168</v>
      </c>
      <c r="D42" s="116"/>
      <c r="E42" s="116"/>
      <c r="F42" s="117" t="s">
        <v>17</v>
      </c>
      <c r="G42" s="117"/>
      <c r="H42" s="34" t="s">
        <v>18</v>
      </c>
      <c r="I42" s="33"/>
      <c r="J42" s="36"/>
      <c r="K42" s="33"/>
    </row>
    <row r="43" spans="2:11" s="32" customFormat="1" ht="232.75" customHeight="1" x14ac:dyDescent="0.9">
      <c r="B43" s="33">
        <v>8</v>
      </c>
      <c r="C43" s="116" t="s">
        <v>169</v>
      </c>
      <c r="D43" s="116"/>
      <c r="E43" s="116"/>
      <c r="F43" s="117" t="s">
        <v>161</v>
      </c>
      <c r="G43" s="117"/>
      <c r="H43" s="34" t="s">
        <v>20</v>
      </c>
      <c r="I43" s="33"/>
      <c r="J43" s="36"/>
      <c r="K43" s="33"/>
    </row>
    <row r="44" spans="2:11" s="32" customFormat="1" ht="292.5" customHeight="1" x14ac:dyDescent="0.9">
      <c r="B44" s="33">
        <v>9</v>
      </c>
      <c r="C44" s="116" t="s">
        <v>170</v>
      </c>
      <c r="D44" s="116"/>
      <c r="E44" s="116"/>
      <c r="F44" s="117" t="s">
        <v>21</v>
      </c>
      <c r="G44" s="117"/>
      <c r="H44" s="34" t="s">
        <v>22</v>
      </c>
      <c r="I44" s="33"/>
      <c r="J44" s="36"/>
      <c r="K44" s="33"/>
    </row>
    <row r="45" spans="2:11" s="32" customFormat="1" ht="262.64999999999998" customHeight="1" x14ac:dyDescent="0.9">
      <c r="B45" s="33">
        <v>10</v>
      </c>
      <c r="C45" s="116" t="s">
        <v>171</v>
      </c>
      <c r="D45" s="116"/>
      <c r="E45" s="116"/>
      <c r="F45" s="117" t="s">
        <v>23</v>
      </c>
      <c r="G45" s="117"/>
      <c r="H45" s="34" t="s">
        <v>22</v>
      </c>
      <c r="I45" s="33"/>
      <c r="J45" s="36"/>
      <c r="K45" s="33"/>
    </row>
    <row r="46" spans="2:11" s="32" customFormat="1" ht="249" customHeight="1" x14ac:dyDescent="0.9">
      <c r="B46" s="33">
        <v>11</v>
      </c>
      <c r="C46" s="116" t="s">
        <v>172</v>
      </c>
      <c r="D46" s="116"/>
      <c r="E46" s="116"/>
      <c r="F46" s="117" t="s">
        <v>24</v>
      </c>
      <c r="G46" s="117"/>
      <c r="H46" s="34" t="s">
        <v>22</v>
      </c>
      <c r="I46" s="33"/>
      <c r="J46" s="36"/>
      <c r="K46" s="33"/>
    </row>
    <row r="47" spans="2:11" s="32" customFormat="1" ht="145.65" customHeight="1" x14ac:dyDescent="0.9">
      <c r="B47" s="33">
        <v>12</v>
      </c>
      <c r="C47" s="116" t="s">
        <v>173</v>
      </c>
      <c r="D47" s="116"/>
      <c r="E47" s="116"/>
      <c r="F47" s="117" t="s">
        <v>25</v>
      </c>
      <c r="G47" s="117"/>
      <c r="H47" s="34" t="s">
        <v>22</v>
      </c>
      <c r="I47" s="33"/>
      <c r="J47" s="36"/>
      <c r="K47" s="33"/>
    </row>
    <row r="48" spans="2:11" s="32" customFormat="1" ht="282.64999999999998" customHeight="1" x14ac:dyDescent="0.9">
      <c r="B48" s="33">
        <v>13</v>
      </c>
      <c r="C48" s="116" t="s">
        <v>174</v>
      </c>
      <c r="D48" s="116"/>
      <c r="E48" s="116"/>
      <c r="F48" s="117" t="s">
        <v>26</v>
      </c>
      <c r="G48" s="117"/>
      <c r="H48" s="34" t="s">
        <v>22</v>
      </c>
      <c r="I48" s="33"/>
      <c r="J48" s="36"/>
      <c r="K48" s="33"/>
    </row>
    <row r="49" spans="2:11" s="32" customFormat="1" ht="166.75" customHeight="1" x14ac:dyDescent="0.9">
      <c r="B49" s="33">
        <v>14</v>
      </c>
      <c r="C49" s="116" t="s">
        <v>175</v>
      </c>
      <c r="D49" s="116"/>
      <c r="E49" s="116"/>
      <c r="F49" s="117" t="s">
        <v>27</v>
      </c>
      <c r="G49" s="117"/>
      <c r="H49" s="34" t="s">
        <v>22</v>
      </c>
      <c r="I49" s="33"/>
      <c r="J49" s="36"/>
      <c r="K49" s="33"/>
    </row>
    <row r="50" spans="2:11" s="32" customFormat="1" ht="270.64999999999998" customHeight="1" x14ac:dyDescent="0.9">
      <c r="B50" s="33">
        <v>15</v>
      </c>
      <c r="C50" s="116" t="s">
        <v>176</v>
      </c>
      <c r="D50" s="116"/>
      <c r="E50" s="116"/>
      <c r="F50" s="117" t="s">
        <v>28</v>
      </c>
      <c r="G50" s="117"/>
      <c r="H50" s="33" t="s">
        <v>9</v>
      </c>
      <c r="I50" s="33"/>
      <c r="J50" s="36"/>
      <c r="K50" s="33"/>
    </row>
    <row r="51" spans="2:11" s="32" customFormat="1" ht="267" customHeight="1" x14ac:dyDescent="0.9">
      <c r="B51" s="33">
        <v>16</v>
      </c>
      <c r="C51" s="116" t="s">
        <v>177</v>
      </c>
      <c r="D51" s="116"/>
      <c r="E51" s="116"/>
      <c r="F51" s="117" t="s">
        <v>29</v>
      </c>
      <c r="G51" s="117"/>
      <c r="H51" s="33" t="s">
        <v>13</v>
      </c>
      <c r="I51" s="33">
        <f>J19</f>
        <v>0</v>
      </c>
      <c r="J51" s="36"/>
      <c r="K51" s="33"/>
    </row>
    <row r="52" spans="2:11" s="32" customFormat="1" ht="52.75" customHeight="1" x14ac:dyDescent="0.9">
      <c r="B52" s="33">
        <v>17</v>
      </c>
      <c r="C52" s="113" t="s">
        <v>131</v>
      </c>
      <c r="D52" s="113"/>
      <c r="E52" s="113"/>
      <c r="F52" s="117" t="s">
        <v>132</v>
      </c>
      <c r="G52" s="117"/>
      <c r="H52" s="37"/>
      <c r="I52" s="33"/>
      <c r="J52" s="36"/>
      <c r="K52" s="33"/>
    </row>
    <row r="53" spans="2:11" s="32" customFormat="1" ht="87" customHeight="1" x14ac:dyDescent="0.9">
      <c r="B53" s="33">
        <v>18</v>
      </c>
      <c r="C53" s="116" t="s">
        <v>178</v>
      </c>
      <c r="D53" s="116"/>
      <c r="E53" s="116"/>
      <c r="F53" s="117" t="s">
        <v>30</v>
      </c>
      <c r="G53" s="117"/>
      <c r="H53" s="33" t="s">
        <v>9</v>
      </c>
      <c r="I53" s="33"/>
      <c r="J53" s="36"/>
      <c r="K53" s="33"/>
    </row>
    <row r="54" spans="2:11" s="32" customFormat="1" ht="163.4" customHeight="1" x14ac:dyDescent="0.9">
      <c r="B54" s="33">
        <v>19</v>
      </c>
      <c r="C54" s="116" t="s">
        <v>179</v>
      </c>
      <c r="D54" s="116"/>
      <c r="E54" s="116"/>
      <c r="F54" s="117" t="s">
        <v>31</v>
      </c>
      <c r="G54" s="117"/>
      <c r="H54" s="33" t="s">
        <v>9</v>
      </c>
      <c r="I54" s="35"/>
      <c r="J54" s="36"/>
      <c r="K54" s="23"/>
    </row>
    <row r="55" spans="2:11" s="32" customFormat="1" ht="122.4" customHeight="1" x14ac:dyDescent="0.9">
      <c r="B55" s="33">
        <v>20</v>
      </c>
      <c r="C55" s="116" t="s">
        <v>180</v>
      </c>
      <c r="D55" s="116"/>
      <c r="E55" s="116"/>
      <c r="F55" s="117" t="s">
        <v>32</v>
      </c>
      <c r="G55" s="117"/>
      <c r="H55" s="33" t="s">
        <v>9</v>
      </c>
      <c r="I55" s="33"/>
      <c r="J55" s="36"/>
      <c r="K55" s="33"/>
    </row>
    <row r="56" spans="2:11" s="32" customFormat="1" ht="103.75" customHeight="1" x14ac:dyDescent="0.9">
      <c r="B56" s="33">
        <v>21</v>
      </c>
      <c r="C56" s="116" t="s">
        <v>181</v>
      </c>
      <c r="D56" s="116"/>
      <c r="E56" s="116"/>
      <c r="F56" s="117" t="s">
        <v>33</v>
      </c>
      <c r="G56" s="117"/>
      <c r="H56" s="33" t="s">
        <v>9</v>
      </c>
      <c r="I56" s="33"/>
      <c r="J56" s="36"/>
      <c r="K56" s="33"/>
    </row>
    <row r="57" spans="2:11" s="32" customFormat="1" ht="214.75" customHeight="1" x14ac:dyDescent="0.9">
      <c r="B57" s="33">
        <v>22</v>
      </c>
      <c r="C57" s="116" t="s">
        <v>182</v>
      </c>
      <c r="D57" s="116"/>
      <c r="E57" s="116"/>
      <c r="F57" s="117" t="s">
        <v>34</v>
      </c>
      <c r="G57" s="117"/>
      <c r="H57" s="33" t="s">
        <v>9</v>
      </c>
      <c r="I57" s="33"/>
      <c r="J57" s="36"/>
      <c r="K57" s="33"/>
    </row>
    <row r="58" spans="2:11" s="32" customFormat="1" ht="32.15" customHeight="1" x14ac:dyDescent="0.9">
      <c r="B58" s="33">
        <v>23</v>
      </c>
      <c r="C58" s="113" t="s">
        <v>133</v>
      </c>
      <c r="D58" s="113"/>
      <c r="E58" s="113"/>
      <c r="F58" s="117"/>
      <c r="G58" s="117"/>
      <c r="H58" s="26"/>
      <c r="I58" s="33"/>
      <c r="J58" s="36"/>
      <c r="K58" s="33"/>
    </row>
    <row r="59" spans="2:11" s="32" customFormat="1" ht="64.400000000000006" customHeight="1" x14ac:dyDescent="0.9">
      <c r="B59" s="33">
        <v>24</v>
      </c>
      <c r="C59" s="116" t="s">
        <v>183</v>
      </c>
      <c r="D59" s="116"/>
      <c r="E59" s="116"/>
      <c r="F59" s="117" t="s">
        <v>35</v>
      </c>
      <c r="G59" s="117"/>
      <c r="H59" s="33"/>
      <c r="I59" s="33"/>
      <c r="J59" s="36"/>
      <c r="K59" s="24"/>
    </row>
    <row r="60" spans="2:11" s="32" customFormat="1" ht="102.65" customHeight="1" x14ac:dyDescent="0.9">
      <c r="B60" s="33">
        <v>25</v>
      </c>
      <c r="C60" s="116" t="s">
        <v>184</v>
      </c>
      <c r="D60" s="116"/>
      <c r="E60" s="116"/>
      <c r="F60" s="117" t="s">
        <v>36</v>
      </c>
      <c r="G60" s="117"/>
      <c r="H60" s="34" t="s">
        <v>22</v>
      </c>
      <c r="I60" s="35"/>
      <c r="J60" s="36"/>
      <c r="K60" s="23"/>
    </row>
    <row r="61" spans="2:11" s="32" customFormat="1" ht="216.65" customHeight="1" x14ac:dyDescent="0.9">
      <c r="B61" s="33">
        <v>26</v>
      </c>
      <c r="C61" s="116" t="s">
        <v>185</v>
      </c>
      <c r="D61" s="116"/>
      <c r="E61" s="116"/>
      <c r="F61" s="117" t="s">
        <v>37</v>
      </c>
      <c r="G61" s="117"/>
      <c r="H61" s="34" t="s">
        <v>22</v>
      </c>
      <c r="I61" s="33"/>
      <c r="J61" s="36"/>
      <c r="K61" s="33"/>
    </row>
    <row r="62" spans="2:11" s="32" customFormat="1" ht="180.65" customHeight="1" x14ac:dyDescent="0.9">
      <c r="B62" s="33">
        <v>27</v>
      </c>
      <c r="C62" s="116" t="s">
        <v>186</v>
      </c>
      <c r="D62" s="116"/>
      <c r="E62" s="116"/>
      <c r="F62" s="117" t="s">
        <v>38</v>
      </c>
      <c r="G62" s="117"/>
      <c r="H62" s="34" t="s">
        <v>9</v>
      </c>
      <c r="I62" s="33">
        <f>J17</f>
        <v>3</v>
      </c>
      <c r="J62" s="36"/>
      <c r="K62" s="33"/>
    </row>
    <row r="63" spans="2:11" s="32" customFormat="1" ht="153" customHeight="1" x14ac:dyDescent="0.9">
      <c r="B63" s="33">
        <v>28</v>
      </c>
      <c r="C63" s="116" t="s">
        <v>39</v>
      </c>
      <c r="D63" s="116"/>
      <c r="E63" s="116"/>
      <c r="F63" s="117" t="s">
        <v>40</v>
      </c>
      <c r="G63" s="117"/>
      <c r="H63" s="34" t="s">
        <v>9</v>
      </c>
      <c r="I63" s="33"/>
      <c r="J63" s="36"/>
      <c r="K63" s="33"/>
    </row>
    <row r="64" spans="2:11" s="32" customFormat="1" ht="111.65" customHeight="1" x14ac:dyDescent="0.9">
      <c r="B64" s="33">
        <v>29</v>
      </c>
      <c r="C64" s="116" t="s">
        <v>187</v>
      </c>
      <c r="D64" s="116"/>
      <c r="E64" s="116"/>
      <c r="F64" s="117" t="s">
        <v>41</v>
      </c>
      <c r="G64" s="117"/>
      <c r="H64" s="34" t="s">
        <v>9</v>
      </c>
      <c r="I64" s="35"/>
      <c r="J64" s="36"/>
      <c r="K64" s="33"/>
    </row>
    <row r="65" spans="2:11" s="32" customFormat="1" ht="241.75" customHeight="1" x14ac:dyDescent="0.9">
      <c r="B65" s="33">
        <v>30</v>
      </c>
      <c r="C65" s="116" t="s">
        <v>188</v>
      </c>
      <c r="D65" s="116"/>
      <c r="E65" s="116"/>
      <c r="F65" s="117" t="s">
        <v>42</v>
      </c>
      <c r="G65" s="117"/>
      <c r="H65" s="34" t="s">
        <v>22</v>
      </c>
      <c r="I65" s="35"/>
      <c r="J65" s="36"/>
      <c r="K65" s="33"/>
    </row>
    <row r="66" spans="2:11" s="32" customFormat="1" ht="249" customHeight="1" x14ac:dyDescent="0.9">
      <c r="B66" s="33">
        <v>31</v>
      </c>
      <c r="C66" s="116" t="s">
        <v>134</v>
      </c>
      <c r="D66" s="116"/>
      <c r="E66" s="116"/>
      <c r="F66" s="117" t="s">
        <v>43</v>
      </c>
      <c r="G66" s="117"/>
      <c r="H66" s="34" t="s">
        <v>44</v>
      </c>
      <c r="I66" s="35"/>
      <c r="J66" s="36"/>
      <c r="K66" s="33"/>
    </row>
    <row r="67" spans="2:11" s="32" customFormat="1" ht="138" customHeight="1" x14ac:dyDescent="0.9">
      <c r="B67" s="33">
        <v>32</v>
      </c>
      <c r="C67" s="116" t="s">
        <v>189</v>
      </c>
      <c r="D67" s="116"/>
      <c r="E67" s="116"/>
      <c r="F67" s="117" t="s">
        <v>45</v>
      </c>
      <c r="G67" s="117"/>
      <c r="H67" s="34" t="s">
        <v>46</v>
      </c>
      <c r="I67" s="35">
        <f>J98</f>
        <v>0</v>
      </c>
      <c r="J67" s="36"/>
      <c r="K67" s="33"/>
    </row>
    <row r="68" spans="2:11" s="32" customFormat="1" ht="166.75" customHeight="1" x14ac:dyDescent="0.9">
      <c r="B68" s="33">
        <v>33</v>
      </c>
      <c r="C68" s="116" t="s">
        <v>190</v>
      </c>
      <c r="D68" s="116"/>
      <c r="E68" s="116"/>
      <c r="F68" s="117" t="s">
        <v>47</v>
      </c>
      <c r="G68" s="117"/>
      <c r="H68" s="34" t="s">
        <v>44</v>
      </c>
      <c r="I68" s="35"/>
      <c r="J68" s="36"/>
      <c r="K68" s="33"/>
    </row>
    <row r="69" spans="2:11" s="32" customFormat="1" ht="165" customHeight="1" x14ac:dyDescent="0.9">
      <c r="B69" s="33">
        <v>34</v>
      </c>
      <c r="C69" s="116" t="s">
        <v>191</v>
      </c>
      <c r="D69" s="116"/>
      <c r="E69" s="116"/>
      <c r="F69" s="117" t="s">
        <v>48</v>
      </c>
      <c r="G69" s="117"/>
      <c r="H69" s="34" t="s">
        <v>20</v>
      </c>
      <c r="I69" s="33"/>
      <c r="J69" s="36"/>
      <c r="K69" s="33"/>
    </row>
    <row r="70" spans="2:11" s="32" customFormat="1" ht="409.5" customHeight="1" x14ac:dyDescent="0.9">
      <c r="B70" s="33">
        <v>35</v>
      </c>
      <c r="C70" s="116" t="s">
        <v>192</v>
      </c>
      <c r="D70" s="116"/>
      <c r="E70" s="116"/>
      <c r="F70" s="117" t="s">
        <v>49</v>
      </c>
      <c r="G70" s="117"/>
      <c r="H70" s="34" t="s">
        <v>16</v>
      </c>
      <c r="I70" s="33"/>
      <c r="J70" s="36"/>
      <c r="K70" s="33"/>
    </row>
    <row r="71" spans="2:11" s="32" customFormat="1" ht="201" customHeight="1" x14ac:dyDescent="0.9">
      <c r="B71" s="33">
        <v>36</v>
      </c>
      <c r="C71" s="116" t="s">
        <v>193</v>
      </c>
      <c r="D71" s="116"/>
      <c r="E71" s="116"/>
      <c r="F71" s="117" t="s">
        <v>50</v>
      </c>
      <c r="G71" s="117"/>
      <c r="H71" s="33" t="s">
        <v>13</v>
      </c>
      <c r="I71" s="33"/>
      <c r="J71" s="36"/>
      <c r="K71" s="33"/>
    </row>
    <row r="72" spans="2:11" s="32" customFormat="1" ht="201" customHeight="1" x14ac:dyDescent="0.9">
      <c r="B72" s="33">
        <v>37</v>
      </c>
      <c r="C72" s="116" t="s">
        <v>194</v>
      </c>
      <c r="D72" s="116"/>
      <c r="E72" s="116"/>
      <c r="F72" s="117" t="s">
        <v>51</v>
      </c>
      <c r="G72" s="117"/>
      <c r="H72" s="33" t="s">
        <v>13</v>
      </c>
      <c r="I72" s="33"/>
      <c r="J72" s="36"/>
      <c r="K72" s="33"/>
    </row>
    <row r="73" spans="2:11" s="32" customFormat="1" ht="141" customHeight="1" x14ac:dyDescent="0.9">
      <c r="B73" s="33">
        <v>38</v>
      </c>
      <c r="C73" s="116" t="s">
        <v>52</v>
      </c>
      <c r="D73" s="116"/>
      <c r="E73" s="116"/>
      <c r="F73" s="118" t="s">
        <v>53</v>
      </c>
      <c r="G73" s="118"/>
      <c r="H73" s="33" t="s">
        <v>13</v>
      </c>
      <c r="I73" s="30"/>
      <c r="J73" s="36"/>
      <c r="K73" s="33"/>
    </row>
    <row r="74" spans="2:11" s="32" customFormat="1" ht="228.65" customHeight="1" x14ac:dyDescent="0.9">
      <c r="B74" s="33">
        <v>39</v>
      </c>
      <c r="C74" s="116" t="s">
        <v>54</v>
      </c>
      <c r="D74" s="116"/>
      <c r="E74" s="116"/>
      <c r="F74" s="118" t="s">
        <v>55</v>
      </c>
      <c r="G74" s="118"/>
      <c r="H74" s="33" t="s">
        <v>13</v>
      </c>
      <c r="I74" s="30"/>
      <c r="J74" s="36"/>
      <c r="K74" s="33"/>
    </row>
    <row r="75" spans="2:11" s="32" customFormat="1" ht="228.65" customHeight="1" x14ac:dyDescent="0.9">
      <c r="B75" s="33">
        <v>40</v>
      </c>
      <c r="C75" s="107" t="s">
        <v>135</v>
      </c>
      <c r="D75" s="107"/>
      <c r="E75" s="107"/>
      <c r="F75" s="118" t="s">
        <v>57</v>
      </c>
      <c r="G75" s="118"/>
      <c r="H75" s="33" t="s">
        <v>58</v>
      </c>
      <c r="I75" s="30"/>
      <c r="J75" s="36"/>
      <c r="K75" s="33"/>
    </row>
    <row r="76" spans="2:11" s="32" customFormat="1" ht="228.65" customHeight="1" x14ac:dyDescent="0.9">
      <c r="B76" s="33">
        <v>41</v>
      </c>
      <c r="C76" s="116" t="s">
        <v>59</v>
      </c>
      <c r="D76" s="116"/>
      <c r="E76" s="116"/>
      <c r="F76" s="117" t="s">
        <v>60</v>
      </c>
      <c r="G76" s="117"/>
      <c r="H76" s="23" t="s">
        <v>61</v>
      </c>
      <c r="I76" s="33"/>
      <c r="J76" s="36"/>
      <c r="K76" s="33"/>
    </row>
    <row r="77" spans="2:11" s="32" customFormat="1" ht="201" customHeight="1" x14ac:dyDescent="0.9">
      <c r="B77" s="33">
        <v>42</v>
      </c>
      <c r="C77" s="107" t="s">
        <v>62</v>
      </c>
      <c r="D77" s="107"/>
      <c r="E77" s="107"/>
      <c r="F77" s="117" t="s">
        <v>63</v>
      </c>
      <c r="G77" s="117"/>
      <c r="H77" s="23" t="s">
        <v>61</v>
      </c>
      <c r="I77" s="33"/>
      <c r="J77" s="36"/>
      <c r="K77" s="33"/>
    </row>
    <row r="78" spans="2:11" s="32" customFormat="1" ht="145.65" customHeight="1" x14ac:dyDescent="0.9">
      <c r="B78" s="33">
        <v>43</v>
      </c>
      <c r="C78" s="116" t="s">
        <v>136</v>
      </c>
      <c r="D78" s="116"/>
      <c r="E78" s="116"/>
      <c r="F78" s="117" t="s">
        <v>63</v>
      </c>
      <c r="G78" s="117"/>
      <c r="H78" s="23" t="s">
        <v>22</v>
      </c>
      <c r="I78" s="33"/>
      <c r="J78" s="36"/>
      <c r="K78" s="33"/>
    </row>
    <row r="79" spans="2:11" s="32" customFormat="1" ht="161.5" customHeight="1" x14ac:dyDescent="0.9">
      <c r="B79" s="33">
        <v>44</v>
      </c>
      <c r="C79" s="116" t="s">
        <v>137</v>
      </c>
      <c r="D79" s="116"/>
      <c r="E79" s="116"/>
      <c r="F79" s="117" t="s">
        <v>66</v>
      </c>
      <c r="G79" s="117"/>
      <c r="H79" s="23" t="s">
        <v>13</v>
      </c>
      <c r="I79" s="33"/>
      <c r="J79" s="36"/>
      <c r="K79" s="33"/>
    </row>
    <row r="80" spans="2:11" s="32" customFormat="1" ht="161.5" customHeight="1" x14ac:dyDescent="0.9">
      <c r="B80" s="33">
        <v>45</v>
      </c>
      <c r="C80" s="116" t="s">
        <v>71</v>
      </c>
      <c r="D80" s="116"/>
      <c r="E80" s="116"/>
      <c r="F80" s="117" t="s">
        <v>72</v>
      </c>
      <c r="G80" s="117"/>
      <c r="H80" s="23" t="s">
        <v>67</v>
      </c>
      <c r="I80" s="33"/>
      <c r="J80" s="36"/>
      <c r="K80" s="33"/>
    </row>
    <row r="81" spans="2:11" s="32" customFormat="1" ht="136.4" customHeight="1" x14ac:dyDescent="0.9">
      <c r="B81" s="33">
        <v>46</v>
      </c>
      <c r="C81" s="116" t="s">
        <v>138</v>
      </c>
      <c r="D81" s="116"/>
      <c r="E81" s="116"/>
      <c r="F81" s="117" t="s">
        <v>92</v>
      </c>
      <c r="G81" s="117"/>
      <c r="H81" s="23" t="s">
        <v>13</v>
      </c>
      <c r="I81" s="35">
        <v>0</v>
      </c>
      <c r="J81" s="36"/>
      <c r="K81" s="33"/>
    </row>
    <row r="82" spans="2:11" s="32" customFormat="1" ht="168" customHeight="1" x14ac:dyDescent="0.9">
      <c r="B82" s="33">
        <v>47</v>
      </c>
      <c r="C82" s="116" t="s">
        <v>75</v>
      </c>
      <c r="D82" s="116"/>
      <c r="E82" s="116"/>
      <c r="F82" s="117" t="s">
        <v>76</v>
      </c>
      <c r="G82" s="117"/>
      <c r="H82" s="23" t="s">
        <v>58</v>
      </c>
      <c r="I82" s="35"/>
      <c r="J82" s="36"/>
      <c r="K82" s="33">
        <v>0</v>
      </c>
    </row>
    <row r="83" spans="2:11" s="32" customFormat="1" ht="176.4" customHeight="1" x14ac:dyDescent="0.9">
      <c r="B83" s="33">
        <v>48</v>
      </c>
      <c r="C83" s="116" t="s">
        <v>139</v>
      </c>
      <c r="D83" s="116"/>
      <c r="E83" s="116"/>
      <c r="F83" s="108" t="s">
        <v>69</v>
      </c>
      <c r="G83" s="109"/>
      <c r="H83" s="22" t="s">
        <v>140</v>
      </c>
      <c r="I83" s="38"/>
      <c r="J83" s="38"/>
      <c r="K83" s="38"/>
    </row>
    <row r="84" spans="2:11" s="32" customFormat="1" ht="162.65" customHeight="1" x14ac:dyDescent="0.9">
      <c r="B84" s="33">
        <v>49</v>
      </c>
      <c r="C84" s="107" t="s">
        <v>73</v>
      </c>
      <c r="D84" s="107"/>
      <c r="E84" s="107"/>
      <c r="F84" s="108" t="s">
        <v>141</v>
      </c>
      <c r="G84" s="109"/>
      <c r="H84" s="22" t="s">
        <v>11</v>
      </c>
      <c r="I84" s="22"/>
      <c r="J84" s="22"/>
      <c r="K84" s="22"/>
    </row>
    <row r="85" spans="2:11" s="32" customFormat="1" ht="196.4" customHeight="1" x14ac:dyDescent="0.9">
      <c r="B85" s="33">
        <v>50</v>
      </c>
      <c r="C85" s="107" t="s">
        <v>81</v>
      </c>
      <c r="D85" s="107"/>
      <c r="E85" s="107"/>
      <c r="F85" s="108" t="s">
        <v>94</v>
      </c>
      <c r="G85" s="109"/>
      <c r="H85" s="22" t="s">
        <v>140</v>
      </c>
      <c r="I85" s="22"/>
      <c r="J85" s="22"/>
      <c r="K85" s="22"/>
    </row>
    <row r="86" spans="2:11" s="32" customFormat="1" ht="23" x14ac:dyDescent="0.95">
      <c r="B86" s="110" t="s">
        <v>142</v>
      </c>
      <c r="C86" s="111"/>
      <c r="D86" s="112"/>
      <c r="E86" s="39" t="s">
        <v>143</v>
      </c>
      <c r="F86" s="39"/>
      <c r="G86" s="39" t="s">
        <v>144</v>
      </c>
      <c r="H86" s="39" t="s">
        <v>145</v>
      </c>
      <c r="I86" s="37" t="s">
        <v>146</v>
      </c>
      <c r="J86" s="39" t="s">
        <v>4</v>
      </c>
      <c r="K86" s="39" t="s">
        <v>3</v>
      </c>
    </row>
    <row r="87" spans="2:11" s="32" customFormat="1" ht="23" x14ac:dyDescent="0.95">
      <c r="B87" s="37"/>
      <c r="C87" s="37"/>
      <c r="D87" s="37"/>
      <c r="E87" s="39"/>
      <c r="F87" s="39"/>
      <c r="G87" s="39"/>
      <c r="H87" s="39"/>
      <c r="I87" s="37"/>
      <c r="J87" s="39"/>
      <c r="K87" s="39"/>
    </row>
    <row r="88" spans="2:11" s="32" customFormat="1" ht="14.4" customHeight="1" x14ac:dyDescent="0.95">
      <c r="B88" s="40"/>
      <c r="C88" s="37"/>
      <c r="D88" s="37"/>
      <c r="E88" s="39"/>
      <c r="F88" s="39"/>
      <c r="G88" s="39"/>
      <c r="H88" s="39"/>
      <c r="I88" s="37"/>
      <c r="J88" s="39"/>
      <c r="K88" s="39"/>
    </row>
    <row r="89" spans="2:11" s="32" customFormat="1" ht="23" x14ac:dyDescent="0.95">
      <c r="B89" s="113" t="s">
        <v>147</v>
      </c>
      <c r="C89" s="113"/>
      <c r="D89" s="113"/>
      <c r="E89" s="113"/>
      <c r="F89" s="41"/>
      <c r="G89" s="41"/>
      <c r="H89" s="41"/>
      <c r="I89" s="34"/>
      <c r="J89" s="40"/>
      <c r="K89" s="39"/>
    </row>
    <row r="90" spans="2:11" s="32" customFormat="1" ht="23" x14ac:dyDescent="0.95">
      <c r="B90" s="114" t="s">
        <v>119</v>
      </c>
      <c r="C90" s="114"/>
      <c r="D90" s="114"/>
      <c r="E90" s="37">
        <v>0</v>
      </c>
      <c r="F90" s="41"/>
      <c r="G90" s="34">
        <v>2</v>
      </c>
      <c r="H90" s="34">
        <v>2</v>
      </c>
      <c r="I90" s="42">
        <v>3</v>
      </c>
      <c r="J90" s="43">
        <f>I90*H90*G90*E90</f>
        <v>0</v>
      </c>
      <c r="K90" s="39"/>
    </row>
    <row r="91" spans="2:11" s="32" customFormat="1" ht="23" x14ac:dyDescent="0.95">
      <c r="B91" s="115" t="s">
        <v>148</v>
      </c>
      <c r="C91" s="115"/>
      <c r="D91" s="115"/>
      <c r="E91" s="31"/>
      <c r="F91" s="41"/>
      <c r="G91" s="41"/>
      <c r="H91" s="41"/>
      <c r="I91" s="42"/>
      <c r="J91" s="43">
        <f>SUM(J90:J90)</f>
        <v>0</v>
      </c>
      <c r="K91" s="34" t="s">
        <v>16</v>
      </c>
    </row>
    <row r="92" spans="2:11" s="32" customFormat="1" ht="23" x14ac:dyDescent="0.95">
      <c r="B92" s="34"/>
      <c r="C92" s="44"/>
      <c r="D92" s="34"/>
      <c r="E92" s="31"/>
      <c r="F92" s="41"/>
      <c r="G92" s="41"/>
      <c r="H92" s="41"/>
      <c r="I92" s="42"/>
      <c r="J92" s="34"/>
      <c r="K92" s="34"/>
    </row>
    <row r="93" spans="2:11" s="32" customFormat="1" x14ac:dyDescent="0.9">
      <c r="B93" s="24"/>
      <c r="C93" s="23"/>
      <c r="D93" s="23"/>
      <c r="E93" s="25"/>
      <c r="F93" s="25"/>
      <c r="G93" s="25"/>
      <c r="H93" s="25"/>
      <c r="I93" s="23"/>
      <c r="J93" s="25"/>
      <c r="K93" s="24"/>
    </row>
    <row r="94" spans="2:11" s="32" customFormat="1" x14ac:dyDescent="0.9">
      <c r="B94" s="104" t="s">
        <v>149</v>
      </c>
      <c r="C94" s="104"/>
      <c r="D94" s="104"/>
      <c r="E94" s="45"/>
      <c r="F94" s="45"/>
      <c r="G94" s="25"/>
      <c r="H94" s="25"/>
      <c r="I94" s="23"/>
      <c r="J94" s="25"/>
      <c r="K94" s="24"/>
    </row>
    <row r="95" spans="2:11" s="32" customFormat="1" x14ac:dyDescent="0.9">
      <c r="B95" s="101" t="s">
        <v>150</v>
      </c>
      <c r="C95" s="101"/>
      <c r="D95" s="101"/>
      <c r="E95" s="46"/>
      <c r="F95" s="46"/>
      <c r="G95" s="25"/>
      <c r="H95" s="25"/>
      <c r="I95" s="23"/>
      <c r="J95" s="47">
        <f>J23</f>
        <v>0</v>
      </c>
      <c r="K95" s="24"/>
    </row>
    <row r="96" spans="2:11" s="32" customFormat="1" x14ac:dyDescent="0.9">
      <c r="B96" s="101" t="s">
        <v>151</v>
      </c>
      <c r="C96" s="101"/>
      <c r="D96" s="101"/>
      <c r="E96" s="46"/>
      <c r="F96" s="46"/>
      <c r="G96" s="25"/>
      <c r="H96" s="25"/>
      <c r="I96" s="23"/>
      <c r="J96" s="47">
        <f>J95*0.1</f>
        <v>0</v>
      </c>
      <c r="K96" s="24"/>
    </row>
    <row r="97" spans="1:30" s="32" customFormat="1" x14ac:dyDescent="0.9">
      <c r="B97" s="105" t="s">
        <v>148</v>
      </c>
      <c r="C97" s="105"/>
      <c r="D97" s="105"/>
      <c r="E97" s="46"/>
      <c r="F97" s="46"/>
      <c r="G97" s="25"/>
      <c r="H97" s="25"/>
      <c r="I97" s="23"/>
      <c r="J97" s="47">
        <f>SUM(J95:J96)</f>
        <v>0</v>
      </c>
      <c r="K97" s="23" t="s">
        <v>20</v>
      </c>
    </row>
    <row r="98" spans="1:30" s="32" customFormat="1" x14ac:dyDescent="0.9">
      <c r="B98" s="105" t="s">
        <v>148</v>
      </c>
      <c r="C98" s="105"/>
      <c r="D98" s="105"/>
      <c r="E98" s="46"/>
      <c r="F98" s="46"/>
      <c r="G98" s="25"/>
      <c r="H98" s="25"/>
      <c r="I98" s="23"/>
      <c r="J98" s="47">
        <f>ROUND(J97,0)</f>
        <v>0</v>
      </c>
      <c r="K98" s="23" t="s">
        <v>20</v>
      </c>
    </row>
    <row r="99" spans="1:30" s="32" customFormat="1" x14ac:dyDescent="0.9">
      <c r="B99" s="104" t="s">
        <v>152</v>
      </c>
      <c r="C99" s="104"/>
      <c r="D99" s="104"/>
      <c r="E99" s="15"/>
      <c r="F99" s="25"/>
      <c r="G99" s="25"/>
      <c r="H99" s="25"/>
      <c r="I99" s="30"/>
      <c r="J99" s="23"/>
      <c r="K99" s="23"/>
    </row>
    <row r="100" spans="1:30" s="32" customFormat="1" x14ac:dyDescent="0.9">
      <c r="B100" s="101" t="s">
        <v>153</v>
      </c>
      <c r="C100" s="101"/>
      <c r="D100" s="101"/>
      <c r="E100" s="15"/>
      <c r="F100" s="15"/>
      <c r="G100" s="25"/>
      <c r="H100" s="25"/>
      <c r="I100" s="23"/>
      <c r="J100" s="47">
        <f>J26</f>
        <v>0</v>
      </c>
      <c r="K100" s="23"/>
    </row>
    <row r="101" spans="1:30" s="32" customFormat="1" x14ac:dyDescent="0.9">
      <c r="B101" s="101" t="s">
        <v>151</v>
      </c>
      <c r="C101" s="101"/>
      <c r="D101" s="101"/>
      <c r="E101" s="15"/>
      <c r="F101" s="15"/>
      <c r="G101" s="25"/>
      <c r="H101" s="25"/>
      <c r="I101" s="23"/>
      <c r="J101" s="47">
        <f>J100*0.1</f>
        <v>0</v>
      </c>
      <c r="K101" s="23"/>
    </row>
    <row r="102" spans="1:30" s="32" customFormat="1" x14ac:dyDescent="0.9">
      <c r="B102" s="105" t="s">
        <v>148</v>
      </c>
      <c r="C102" s="105"/>
      <c r="D102" s="105"/>
      <c r="E102" s="15"/>
      <c r="F102" s="15"/>
      <c r="G102" s="25"/>
      <c r="H102" s="25"/>
      <c r="I102" s="23"/>
      <c r="J102" s="47">
        <f>SUM(J100:J101)</f>
        <v>0</v>
      </c>
      <c r="K102" s="23" t="s">
        <v>9</v>
      </c>
    </row>
    <row r="103" spans="1:30" s="32" customFormat="1" x14ac:dyDescent="0.9">
      <c r="B103" s="16"/>
      <c r="C103" s="48"/>
      <c r="D103" s="48"/>
      <c r="E103" s="15"/>
      <c r="F103" s="15"/>
      <c r="G103" s="25"/>
      <c r="H103" s="25"/>
      <c r="I103" s="23"/>
      <c r="J103" s="47"/>
      <c r="K103" s="23"/>
    </row>
    <row r="104" spans="1:30" s="32" customFormat="1" x14ac:dyDescent="0.9">
      <c r="B104" s="106" t="s">
        <v>154</v>
      </c>
      <c r="C104" s="106"/>
      <c r="D104" s="106"/>
      <c r="E104" s="106"/>
      <c r="F104" s="15"/>
      <c r="G104" s="25"/>
      <c r="H104" s="25"/>
      <c r="I104" s="23"/>
      <c r="J104" s="47"/>
      <c r="K104" s="23"/>
    </row>
    <row r="105" spans="1:30" s="32" customFormat="1" x14ac:dyDescent="0.9">
      <c r="B105" s="101" t="s">
        <v>155</v>
      </c>
      <c r="C105" s="101"/>
      <c r="D105" s="101"/>
      <c r="E105" s="15"/>
      <c r="F105" s="15"/>
      <c r="G105" s="25"/>
      <c r="H105" s="25"/>
      <c r="I105" s="23"/>
      <c r="J105" s="47">
        <f>J102</f>
        <v>0</v>
      </c>
      <c r="K105" s="24" t="s">
        <v>9</v>
      </c>
    </row>
    <row r="106" spans="1:30" s="32" customFormat="1" x14ac:dyDescent="0.9">
      <c r="B106" s="101"/>
      <c r="C106" s="101"/>
      <c r="D106" s="101"/>
      <c r="E106" s="15"/>
      <c r="F106" s="15"/>
      <c r="G106" s="102">
        <v>0</v>
      </c>
      <c r="H106" s="102"/>
      <c r="I106" s="102"/>
      <c r="J106" s="47">
        <f>J105/0.3</f>
        <v>0</v>
      </c>
      <c r="K106" s="24"/>
    </row>
    <row r="107" spans="1:30" s="32" customFormat="1" x14ac:dyDescent="0.9">
      <c r="B107" s="101" t="s">
        <v>156</v>
      </c>
      <c r="C107" s="101"/>
      <c r="D107" s="101"/>
      <c r="E107" s="45"/>
      <c r="F107" s="45"/>
      <c r="G107" s="45"/>
      <c r="H107" s="25"/>
      <c r="I107" s="23"/>
      <c r="J107" s="47">
        <f>ROUND(J106,0)</f>
        <v>0</v>
      </c>
      <c r="K107" s="23" t="s">
        <v>22</v>
      </c>
    </row>
    <row r="108" spans="1:30" x14ac:dyDescent="0.9">
      <c r="B108" s="24"/>
      <c r="C108" s="23"/>
      <c r="D108" s="23"/>
      <c r="E108" s="25"/>
      <c r="F108" s="25"/>
      <c r="G108" s="25"/>
      <c r="H108" s="25"/>
      <c r="I108" s="23"/>
      <c r="J108" s="25"/>
      <c r="K108" s="25"/>
    </row>
    <row r="109" spans="1:30" x14ac:dyDescent="0.9">
      <c r="B109" s="104" t="s">
        <v>157</v>
      </c>
      <c r="C109" s="104"/>
      <c r="D109" s="104"/>
      <c r="E109" s="15"/>
      <c r="F109" s="15"/>
      <c r="G109" s="25"/>
      <c r="H109" s="25"/>
      <c r="I109" s="23"/>
      <c r="J109" s="25"/>
      <c r="K109" s="25"/>
    </row>
    <row r="110" spans="1:30" x14ac:dyDescent="0.9">
      <c r="B110" s="101" t="s">
        <v>158</v>
      </c>
      <c r="C110" s="101"/>
      <c r="D110" s="101"/>
      <c r="E110" s="15"/>
      <c r="F110" s="15"/>
      <c r="G110" s="102">
        <v>0</v>
      </c>
      <c r="H110" s="102"/>
      <c r="I110" s="102"/>
      <c r="J110" s="47">
        <f>J107*0.5</f>
        <v>0</v>
      </c>
      <c r="K110" s="23" t="s">
        <v>44</v>
      </c>
    </row>
    <row r="111" spans="1:30" s="25" customFormat="1" x14ac:dyDescent="0.9">
      <c r="A111" s="49"/>
      <c r="B111" s="24"/>
      <c r="C111" s="23"/>
      <c r="D111" s="23"/>
      <c r="I111" s="23"/>
      <c r="L111" s="14"/>
      <c r="M111" s="14"/>
      <c r="N111" s="14"/>
      <c r="O111" s="14"/>
      <c r="P111" s="14"/>
      <c r="Q111" s="14"/>
      <c r="R111" s="14"/>
      <c r="S111" s="14"/>
      <c r="T111" s="14"/>
      <c r="U111" s="14"/>
      <c r="V111" s="14"/>
      <c r="W111" s="14"/>
      <c r="X111" s="14"/>
      <c r="Y111" s="14"/>
      <c r="Z111" s="14"/>
      <c r="AA111" s="14"/>
      <c r="AB111" s="14"/>
      <c r="AC111" s="14"/>
      <c r="AD111" s="14"/>
    </row>
    <row r="112" spans="1:30" s="25" customFormat="1" x14ac:dyDescent="0.9">
      <c r="A112" s="49"/>
      <c r="B112" s="24"/>
      <c r="C112" s="23"/>
      <c r="D112" s="23"/>
      <c r="I112" s="23"/>
      <c r="L112" s="14"/>
      <c r="M112" s="14"/>
      <c r="N112" s="14"/>
      <c r="O112" s="14"/>
      <c r="P112" s="14"/>
      <c r="Q112" s="14"/>
      <c r="R112" s="14"/>
      <c r="S112" s="14"/>
      <c r="T112" s="14"/>
      <c r="U112" s="14"/>
      <c r="V112" s="14"/>
      <c r="W112" s="14"/>
      <c r="X112" s="14"/>
      <c r="Y112" s="14"/>
      <c r="Z112" s="14"/>
      <c r="AA112" s="14"/>
      <c r="AB112" s="14"/>
      <c r="AC112" s="14"/>
      <c r="AD112" s="14"/>
    </row>
    <row r="113" spans="1:30" s="25" customFormat="1" x14ac:dyDescent="0.9">
      <c r="A113" s="49"/>
      <c r="B113" s="104" t="s">
        <v>159</v>
      </c>
      <c r="C113" s="104"/>
      <c r="D113" s="104"/>
      <c r="E113" s="15"/>
      <c r="F113" s="15"/>
      <c r="I113" s="23"/>
      <c r="L113" s="14"/>
      <c r="M113" s="14"/>
      <c r="N113" s="14"/>
      <c r="O113" s="14"/>
      <c r="P113" s="14"/>
      <c r="Q113" s="14"/>
      <c r="R113" s="14"/>
      <c r="S113" s="14"/>
      <c r="T113" s="14"/>
      <c r="U113" s="14"/>
      <c r="V113" s="14"/>
      <c r="W113" s="14"/>
      <c r="X113" s="14"/>
      <c r="Y113" s="14"/>
      <c r="Z113" s="14"/>
      <c r="AA113" s="14"/>
      <c r="AB113" s="14"/>
      <c r="AC113" s="14"/>
      <c r="AD113" s="14"/>
    </row>
    <row r="114" spans="1:30" s="25" customFormat="1" x14ac:dyDescent="0.9">
      <c r="A114" s="49"/>
      <c r="B114" s="101" t="s">
        <v>160</v>
      </c>
      <c r="C114" s="101"/>
      <c r="D114" s="101"/>
      <c r="E114" s="15"/>
      <c r="F114" s="15"/>
      <c r="G114" s="102">
        <v>0</v>
      </c>
      <c r="H114" s="102"/>
      <c r="I114" s="102"/>
      <c r="J114" s="47">
        <f>J111*1</f>
        <v>0</v>
      </c>
      <c r="K114" s="23" t="s">
        <v>44</v>
      </c>
      <c r="L114" s="14"/>
      <c r="M114" s="14"/>
      <c r="N114" s="14"/>
      <c r="O114" s="14"/>
      <c r="P114" s="14"/>
      <c r="Q114" s="14"/>
      <c r="R114" s="14"/>
      <c r="S114" s="14"/>
      <c r="T114" s="14"/>
      <c r="U114" s="14"/>
      <c r="V114" s="14"/>
      <c r="W114" s="14"/>
      <c r="X114" s="14"/>
      <c r="Y114" s="14"/>
      <c r="Z114" s="14"/>
      <c r="AA114" s="14"/>
      <c r="AB114" s="14"/>
      <c r="AC114" s="14"/>
      <c r="AD114" s="14"/>
    </row>
    <row r="115" spans="1:30" s="25" customFormat="1" x14ac:dyDescent="0.9">
      <c r="A115" s="49"/>
      <c r="B115" s="24"/>
      <c r="C115" s="23"/>
      <c r="D115" s="23"/>
      <c r="I115" s="23"/>
      <c r="L115" s="14"/>
      <c r="M115" s="14"/>
      <c r="N115" s="14"/>
      <c r="O115" s="14"/>
      <c r="P115" s="14"/>
      <c r="Q115" s="14"/>
      <c r="R115" s="14"/>
      <c r="S115" s="14"/>
      <c r="T115" s="14"/>
      <c r="U115" s="14"/>
      <c r="V115" s="14"/>
      <c r="W115" s="14"/>
      <c r="X115" s="14"/>
      <c r="Y115" s="14"/>
      <c r="Z115" s="14"/>
      <c r="AA115" s="14"/>
      <c r="AB115" s="14"/>
      <c r="AC115" s="14"/>
      <c r="AD115" s="14"/>
    </row>
    <row r="116" spans="1:30" x14ac:dyDescent="0.9">
      <c r="B116" s="103"/>
      <c r="C116" s="103"/>
      <c r="D116" s="103"/>
      <c r="E116" s="15"/>
      <c r="F116" s="15"/>
      <c r="G116" s="25"/>
      <c r="H116" s="25"/>
      <c r="I116" s="23"/>
      <c r="J116" s="24"/>
      <c r="K116" s="25"/>
    </row>
  </sheetData>
  <mergeCells count="144">
    <mergeCell ref="B15:K15"/>
    <mergeCell ref="C22:D22"/>
    <mergeCell ref="C23:D23"/>
    <mergeCell ref="C24:D24"/>
    <mergeCell ref="C25:D25"/>
    <mergeCell ref="C26:D26"/>
    <mergeCell ref="E9:K9"/>
    <mergeCell ref="B13:B14"/>
    <mergeCell ref="C13:C14"/>
    <mergeCell ref="D13:D14"/>
    <mergeCell ref="E13:E14"/>
    <mergeCell ref="G13:I13"/>
    <mergeCell ref="J13:J14"/>
    <mergeCell ref="K13:K14"/>
    <mergeCell ref="C37:E37"/>
    <mergeCell ref="F37:G37"/>
    <mergeCell ref="C38:E38"/>
    <mergeCell ref="F38:G38"/>
    <mergeCell ref="C39:E39"/>
    <mergeCell ref="F39:G39"/>
    <mergeCell ref="C27:D27"/>
    <mergeCell ref="C28:D28"/>
    <mergeCell ref="B33:J33"/>
    <mergeCell ref="C35:E35"/>
    <mergeCell ref="F35:G35"/>
    <mergeCell ref="C36:E36"/>
    <mergeCell ref="F36:G36"/>
    <mergeCell ref="C43:E43"/>
    <mergeCell ref="F43:G43"/>
    <mergeCell ref="C44:E44"/>
    <mergeCell ref="F44:G44"/>
    <mergeCell ref="C45:E45"/>
    <mergeCell ref="F45:G45"/>
    <mergeCell ref="C40:E40"/>
    <mergeCell ref="F40:G40"/>
    <mergeCell ref="C41:E41"/>
    <mergeCell ref="F41:G41"/>
    <mergeCell ref="C42:E42"/>
    <mergeCell ref="F42:G42"/>
    <mergeCell ref="C49:E49"/>
    <mergeCell ref="F49:G49"/>
    <mergeCell ref="C50:E50"/>
    <mergeCell ref="F50:G50"/>
    <mergeCell ref="C51:E51"/>
    <mergeCell ref="F51:G51"/>
    <mergeCell ref="C46:E46"/>
    <mergeCell ref="F46:G46"/>
    <mergeCell ref="C47:E47"/>
    <mergeCell ref="F47:G47"/>
    <mergeCell ref="C48:E48"/>
    <mergeCell ref="F48:G48"/>
    <mergeCell ref="C55:E55"/>
    <mergeCell ref="F55:G55"/>
    <mergeCell ref="C56:E56"/>
    <mergeCell ref="F56:G56"/>
    <mergeCell ref="C57:E57"/>
    <mergeCell ref="F57:G57"/>
    <mergeCell ref="C52:E52"/>
    <mergeCell ref="F52:G52"/>
    <mergeCell ref="C53:E53"/>
    <mergeCell ref="F53:G53"/>
    <mergeCell ref="C54:E54"/>
    <mergeCell ref="F54:G54"/>
    <mergeCell ref="C61:E61"/>
    <mergeCell ref="F61:G61"/>
    <mergeCell ref="C62:E62"/>
    <mergeCell ref="F62:G62"/>
    <mergeCell ref="C63:E63"/>
    <mergeCell ref="F63:G63"/>
    <mergeCell ref="C58:E58"/>
    <mergeCell ref="F58:G58"/>
    <mergeCell ref="C59:E59"/>
    <mergeCell ref="F59:G59"/>
    <mergeCell ref="C60:E60"/>
    <mergeCell ref="F60:G60"/>
    <mergeCell ref="C67:E67"/>
    <mergeCell ref="F67:G67"/>
    <mergeCell ref="C68:E68"/>
    <mergeCell ref="F68:G68"/>
    <mergeCell ref="C69:E69"/>
    <mergeCell ref="F69:G69"/>
    <mergeCell ref="C64:E64"/>
    <mergeCell ref="F64:G64"/>
    <mergeCell ref="C65:E65"/>
    <mergeCell ref="F65:G65"/>
    <mergeCell ref="C66:E66"/>
    <mergeCell ref="F66:G66"/>
    <mergeCell ref="C73:E73"/>
    <mergeCell ref="F73:G73"/>
    <mergeCell ref="C74:E74"/>
    <mergeCell ref="F74:G74"/>
    <mergeCell ref="C75:E75"/>
    <mergeCell ref="F75:G75"/>
    <mergeCell ref="C70:E70"/>
    <mergeCell ref="F70:G70"/>
    <mergeCell ref="C71:E71"/>
    <mergeCell ref="F71:G71"/>
    <mergeCell ref="C72:E72"/>
    <mergeCell ref="F72:G72"/>
    <mergeCell ref="C79:E79"/>
    <mergeCell ref="F79:G79"/>
    <mergeCell ref="C80:E80"/>
    <mergeCell ref="F80:G80"/>
    <mergeCell ref="C81:E81"/>
    <mergeCell ref="F81:G81"/>
    <mergeCell ref="C76:E76"/>
    <mergeCell ref="F76:G76"/>
    <mergeCell ref="C77:E77"/>
    <mergeCell ref="F77:G77"/>
    <mergeCell ref="C78:E78"/>
    <mergeCell ref="F78:G78"/>
    <mergeCell ref="C85:E85"/>
    <mergeCell ref="F85:G85"/>
    <mergeCell ref="B86:D86"/>
    <mergeCell ref="B89:E89"/>
    <mergeCell ref="B90:D90"/>
    <mergeCell ref="B91:D91"/>
    <mergeCell ref="C82:E82"/>
    <mergeCell ref="F82:G82"/>
    <mergeCell ref="C83:E83"/>
    <mergeCell ref="F83:G83"/>
    <mergeCell ref="C84:E84"/>
    <mergeCell ref="F84:G84"/>
    <mergeCell ref="B100:D100"/>
    <mergeCell ref="B101:D101"/>
    <mergeCell ref="B102:D102"/>
    <mergeCell ref="B104:E104"/>
    <mergeCell ref="B105:D105"/>
    <mergeCell ref="B106:D106"/>
    <mergeCell ref="B94:D94"/>
    <mergeCell ref="B95:D95"/>
    <mergeCell ref="B96:D96"/>
    <mergeCell ref="B97:D97"/>
    <mergeCell ref="B98:D98"/>
    <mergeCell ref="B99:D99"/>
    <mergeCell ref="B114:D114"/>
    <mergeCell ref="G114:I114"/>
    <mergeCell ref="B116:D116"/>
    <mergeCell ref="G106:I106"/>
    <mergeCell ref="B107:D107"/>
    <mergeCell ref="B109:D109"/>
    <mergeCell ref="B110:D110"/>
    <mergeCell ref="G110:I110"/>
    <mergeCell ref="B113:D113"/>
  </mergeCells>
  <pageMargins left="0.70866141732283472" right="0.70866141732283472" top="0.74803149606299213" bottom="0.74803149606299213" header="0.31496062992125984" footer="0.31496062992125984"/>
  <pageSetup scale="48" fitToHeight="12" orientation="landscape" r:id="rId1"/>
  <headerFooter>
    <oddHeader>&amp;A</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63</vt:i4>
      </vt:variant>
      <vt:variant>
        <vt:lpstr>Named Ranges</vt:lpstr>
      </vt:variant>
      <vt:variant>
        <vt:i4>61</vt:i4>
      </vt:variant>
    </vt:vector>
  </HeadingPairs>
  <TitlesOfParts>
    <vt:vector size="124" baseType="lpstr">
      <vt:lpstr>Summary </vt:lpstr>
      <vt:lpstr>BOQ</vt:lpstr>
      <vt:lpstr>Sheet1</vt:lpstr>
      <vt:lpstr>1427+000 LHS MNB </vt:lpstr>
      <vt:lpstr>1427+000 RHS MNB</vt:lpstr>
      <vt:lpstr>1425+045 LHS PUP</vt:lpstr>
      <vt:lpstr>1425+045 RHS PUP</vt:lpstr>
      <vt:lpstr>1024+415 BHS </vt:lpstr>
      <vt:lpstr>1422+600 MNB LHS</vt:lpstr>
      <vt:lpstr>1422+600 MNB RHS</vt:lpstr>
      <vt:lpstr>1415+180 MJB RHS </vt:lpstr>
      <vt:lpstr>1415+180 MJB LHS </vt:lpstr>
      <vt:lpstr>1412+725 LHS</vt:lpstr>
      <vt:lpstr>1412+725 RHS </vt:lpstr>
      <vt:lpstr>1408+469 LHS </vt:lpstr>
      <vt:lpstr>1408+469 RHS </vt:lpstr>
      <vt:lpstr>1388+563 LHS </vt:lpstr>
      <vt:lpstr>1388+563  RHS </vt:lpstr>
      <vt:lpstr>1388+032 MNB LHS </vt:lpstr>
      <vt:lpstr>1388+032 MNB RHS</vt:lpstr>
      <vt:lpstr>1386+720 LHS </vt:lpstr>
      <vt:lpstr>1386+720 RHS</vt:lpstr>
      <vt:lpstr>1385+470 MNB LHS </vt:lpstr>
      <vt:lpstr>1385+470 MNB RHS</vt:lpstr>
      <vt:lpstr>1384+492 MNB LHS </vt:lpstr>
      <vt:lpstr>1384+492 MNB RHS</vt:lpstr>
      <vt:lpstr>1384+249 MNB LHS</vt:lpstr>
      <vt:lpstr>1384+249 MNB RHS </vt:lpstr>
      <vt:lpstr>1381+552 MNB LHS </vt:lpstr>
      <vt:lpstr>1381+552 MNB RHS </vt:lpstr>
      <vt:lpstr>1380+637 MNB LHS </vt:lpstr>
      <vt:lpstr>1380+637 MNB RHS </vt:lpstr>
      <vt:lpstr>1379+595 PUP LHS </vt:lpstr>
      <vt:lpstr>1379+595 PUP RHS</vt:lpstr>
      <vt:lpstr>1376+016 LHS </vt:lpstr>
      <vt:lpstr>1376+016 RHS </vt:lpstr>
      <vt:lpstr>1375+045 LHS </vt:lpstr>
      <vt:lpstr>1375+045 RHS </vt:lpstr>
      <vt:lpstr>1374+900 LHS </vt:lpstr>
      <vt:lpstr>1374+900 RHS </vt:lpstr>
      <vt:lpstr>1373+880 LHS</vt:lpstr>
      <vt:lpstr>1373+880 RHS </vt:lpstr>
      <vt:lpstr>1370+310 LHS </vt:lpstr>
      <vt:lpstr>1370+310 RHS</vt:lpstr>
      <vt:lpstr>1368+545 LHS</vt:lpstr>
      <vt:lpstr>1368+545 RHS </vt:lpstr>
      <vt:lpstr>1365+770 LHS </vt:lpstr>
      <vt:lpstr>1365+770 RHS </vt:lpstr>
      <vt:lpstr>1363+942 LHS </vt:lpstr>
      <vt:lpstr>1363+942 RHS </vt:lpstr>
      <vt:lpstr>1363+025 LHS </vt:lpstr>
      <vt:lpstr>1363+025 RHS</vt:lpstr>
      <vt:lpstr>1362+075 LHS</vt:lpstr>
      <vt:lpstr>1362+075 RHS </vt:lpstr>
      <vt:lpstr>1361+629 LHS </vt:lpstr>
      <vt:lpstr>1361+629 RHS </vt:lpstr>
      <vt:lpstr>1360+365 LHS </vt:lpstr>
      <vt:lpstr>1360+365 RHS</vt:lpstr>
      <vt:lpstr>1358+406 LHS </vt:lpstr>
      <vt:lpstr>1358+406 RHS</vt:lpstr>
      <vt:lpstr>890+430 RHS Old </vt:lpstr>
      <vt:lpstr>890+430 LHS </vt:lpstr>
      <vt:lpstr>886+663 LHS </vt:lpstr>
      <vt:lpstr>'1024+415 BHS '!Print_Area</vt:lpstr>
      <vt:lpstr>'1358+406 LHS '!Print_Area</vt:lpstr>
      <vt:lpstr>'1358+406 RHS'!Print_Area</vt:lpstr>
      <vt:lpstr>'1360+365 LHS '!Print_Area</vt:lpstr>
      <vt:lpstr>'1360+365 RHS'!Print_Area</vt:lpstr>
      <vt:lpstr>'1361+629 LHS '!Print_Area</vt:lpstr>
      <vt:lpstr>'1361+629 RHS '!Print_Area</vt:lpstr>
      <vt:lpstr>'1362+075 LHS'!Print_Area</vt:lpstr>
      <vt:lpstr>'1362+075 RHS '!Print_Area</vt:lpstr>
      <vt:lpstr>'1363+025 LHS '!Print_Area</vt:lpstr>
      <vt:lpstr>'1363+025 RHS'!Print_Area</vt:lpstr>
      <vt:lpstr>'1363+942 LHS '!Print_Area</vt:lpstr>
      <vt:lpstr>'1363+942 RHS '!Print_Area</vt:lpstr>
      <vt:lpstr>'1365+770 LHS '!Print_Area</vt:lpstr>
      <vt:lpstr>'1365+770 RHS '!Print_Area</vt:lpstr>
      <vt:lpstr>'1368+545 LHS'!Print_Area</vt:lpstr>
      <vt:lpstr>'1368+545 RHS '!Print_Area</vt:lpstr>
      <vt:lpstr>'1370+310 LHS '!Print_Area</vt:lpstr>
      <vt:lpstr>'1370+310 RHS'!Print_Area</vt:lpstr>
      <vt:lpstr>'1373+880 LHS'!Print_Area</vt:lpstr>
      <vt:lpstr>'1373+880 RHS '!Print_Area</vt:lpstr>
      <vt:lpstr>'1374+900 LHS '!Print_Area</vt:lpstr>
      <vt:lpstr>'1374+900 RHS '!Print_Area</vt:lpstr>
      <vt:lpstr>'1375+045 LHS '!Print_Area</vt:lpstr>
      <vt:lpstr>'1375+045 RHS '!Print_Area</vt:lpstr>
      <vt:lpstr>'1376+016 LHS '!Print_Area</vt:lpstr>
      <vt:lpstr>'1376+016 RHS '!Print_Area</vt:lpstr>
      <vt:lpstr>'1379+595 PUP LHS '!Print_Area</vt:lpstr>
      <vt:lpstr>'1379+595 PUP RHS'!Print_Area</vt:lpstr>
      <vt:lpstr>'1380+637 MNB LHS '!Print_Area</vt:lpstr>
      <vt:lpstr>'1380+637 MNB RHS '!Print_Area</vt:lpstr>
      <vt:lpstr>'1381+552 MNB LHS '!Print_Area</vt:lpstr>
      <vt:lpstr>'1381+552 MNB RHS '!Print_Area</vt:lpstr>
      <vt:lpstr>'1384+249 MNB LHS'!Print_Area</vt:lpstr>
      <vt:lpstr>'1384+249 MNB RHS '!Print_Area</vt:lpstr>
      <vt:lpstr>'1384+492 MNB LHS '!Print_Area</vt:lpstr>
      <vt:lpstr>'1384+492 MNB RHS'!Print_Area</vt:lpstr>
      <vt:lpstr>'1385+470 MNB LHS '!Print_Area</vt:lpstr>
      <vt:lpstr>'1385+470 MNB RHS'!Print_Area</vt:lpstr>
      <vt:lpstr>'1386+720 LHS '!Print_Area</vt:lpstr>
      <vt:lpstr>'1386+720 RHS'!Print_Area</vt:lpstr>
      <vt:lpstr>'1388+032 MNB LHS '!Print_Area</vt:lpstr>
      <vt:lpstr>'1388+032 MNB RHS'!Print_Area</vt:lpstr>
      <vt:lpstr>'1388+563  RHS '!Print_Area</vt:lpstr>
      <vt:lpstr>'1388+563 LHS '!Print_Area</vt:lpstr>
      <vt:lpstr>'1408+469 LHS '!Print_Area</vt:lpstr>
      <vt:lpstr>'1408+469 RHS '!Print_Area</vt:lpstr>
      <vt:lpstr>'1412+725 LHS'!Print_Area</vt:lpstr>
      <vt:lpstr>'1412+725 RHS '!Print_Area</vt:lpstr>
      <vt:lpstr>'1415+180 MJB LHS '!Print_Area</vt:lpstr>
      <vt:lpstr>'1415+180 MJB RHS '!Print_Area</vt:lpstr>
      <vt:lpstr>'1422+600 MNB LHS'!Print_Area</vt:lpstr>
      <vt:lpstr>'1422+600 MNB RHS'!Print_Area</vt:lpstr>
      <vt:lpstr>'1425+045 LHS PUP'!Print_Area</vt:lpstr>
      <vt:lpstr>'1425+045 RHS PUP'!Print_Area</vt:lpstr>
      <vt:lpstr>'1427+000 LHS MNB '!Print_Area</vt:lpstr>
      <vt:lpstr>'1427+000 RHS MNB'!Print_Area</vt:lpstr>
      <vt:lpstr>'886+663 LHS '!Print_Area</vt:lpstr>
      <vt:lpstr>'890+430 LHS '!Print_Area</vt:lpstr>
      <vt:lpstr>'890+430 RHS Old '!Print_Area</vt:lpstr>
      <vt:lpstr>'Summary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Rithis Senthil</dc:creator>
  <cp:lastModifiedBy>Vinay Jindal</cp:lastModifiedBy>
  <cp:lastPrinted>2026-01-27T13:11:16Z</cp:lastPrinted>
  <dcterms:created xsi:type="dcterms:W3CDTF">2015-06-05T18:17:20Z</dcterms:created>
  <dcterms:modified xsi:type="dcterms:W3CDTF">2026-02-09T14:14:13Z</dcterms:modified>
</cp:coreProperties>
</file>